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995" activeTab="1"/>
  </bookViews>
  <sheets>
    <sheet name="Foglio1" sheetId="1" r:id="rId1"/>
    <sheet name="Riepilogo 2013" sheetId="2" r:id="rId2"/>
    <sheet name="Augusta" sheetId="3" r:id="rId3"/>
    <sheet name="Buccheri" sheetId="4" r:id="rId4"/>
    <sheet name="Buscemi" sheetId="5" r:id="rId5"/>
    <sheet name="CanicattiniB." sheetId="6" r:id="rId6"/>
    <sheet name="Carlentini" sheetId="7" r:id="rId7"/>
    <sheet name="Cassaro" sheetId="8" r:id="rId8"/>
    <sheet name="Ferla" sheetId="9" r:id="rId9"/>
    <sheet name="Floridia" sheetId="10" r:id="rId10"/>
    <sheet name="Francofonte" sheetId="11" r:id="rId11"/>
    <sheet name="Lentini" sheetId="12" r:id="rId12"/>
    <sheet name="Melilli" sheetId="13" r:id="rId13"/>
    <sheet name="PalazzoloA." sheetId="14" r:id="rId14"/>
    <sheet name="PrioloG." sheetId="15" r:id="rId15"/>
    <sheet name="Siracusa" sheetId="16" r:id="rId16"/>
    <sheet name="Solarino" sheetId="17" r:id="rId17"/>
    <sheet name="Sortino" sheetId="18" r:id="rId18"/>
    <sheet name="Abitanti ATO" sheetId="19" r:id="rId19"/>
    <sheet name="Piattaforme" sheetId="20" r:id="rId20"/>
    <sheet name="Foglio3" sheetId="21" r:id="rId21"/>
  </sheets>
  <definedNames>
    <definedName name="_xlnm.Print_Area" localSheetId="1">'Riepilogo 2013'!$A$1:$S$59</definedName>
    <definedName name="_xlnm.Print_Titles" localSheetId="1">'Riepilogo 2013'!$A:$B</definedName>
  </definedNames>
  <calcPr fullCalcOnLoad="1"/>
</workbook>
</file>

<file path=xl/comments11.xml><?xml version="1.0" encoding="utf-8"?>
<comments xmlns="http://schemas.openxmlformats.org/spreadsheetml/2006/main">
  <authors>
    <author>Pc</author>
  </authors>
  <commentList>
    <comment ref="C59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pecentuale difforme</t>
        </r>
      </text>
    </comment>
  </commentList>
</comments>
</file>

<file path=xl/comments8.xml><?xml version="1.0" encoding="utf-8"?>
<comments xmlns="http://schemas.openxmlformats.org/spreadsheetml/2006/main">
  <authors>
    <author>Pc</author>
  </authors>
  <commentList>
    <comment ref="G59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dato difforme dal comune</t>
        </r>
      </text>
    </comment>
  </commentList>
</comments>
</file>

<file path=xl/sharedStrings.xml><?xml version="1.0" encoding="utf-8"?>
<sst xmlns="http://schemas.openxmlformats.org/spreadsheetml/2006/main" count="2005" uniqueCount="171">
  <si>
    <t>Comune</t>
  </si>
  <si>
    <t>Augusta</t>
  </si>
  <si>
    <t>Buccheri</t>
  </si>
  <si>
    <t>Buscemi</t>
  </si>
  <si>
    <t>Canicattini</t>
  </si>
  <si>
    <t>Carlentini</t>
  </si>
  <si>
    <t>Cassaro</t>
  </si>
  <si>
    <t>Abitanti</t>
  </si>
  <si>
    <t>Frazione organica umida</t>
  </si>
  <si>
    <t>20 01 08</t>
  </si>
  <si>
    <t>20 03 02</t>
  </si>
  <si>
    <t>Rifiuti di giardini e parchi</t>
  </si>
  <si>
    <t>20 02 01</t>
  </si>
  <si>
    <t>Carta e cartone</t>
  </si>
  <si>
    <t xml:space="preserve">20 01 01 </t>
  </si>
  <si>
    <t>15 01 01</t>
  </si>
  <si>
    <t>Imballaggi in vetro</t>
  </si>
  <si>
    <t>15 01 07</t>
  </si>
  <si>
    <t>Imballaggi in plastica</t>
  </si>
  <si>
    <t>15 01 02</t>
  </si>
  <si>
    <t>Imballaggi in legno</t>
  </si>
  <si>
    <t>15 01 03</t>
  </si>
  <si>
    <t>Imballaggi metallici</t>
  </si>
  <si>
    <t xml:space="preserve">15 01 04 </t>
  </si>
  <si>
    <t>Tessili</t>
  </si>
  <si>
    <t>20 01 10</t>
  </si>
  <si>
    <t>Beni durevoli</t>
  </si>
  <si>
    <t>20 01 35*</t>
  </si>
  <si>
    <t>20 01 23*</t>
  </si>
  <si>
    <t>20 01 36</t>
  </si>
  <si>
    <t>Ingombranti</t>
  </si>
  <si>
    <t>20 03 07</t>
  </si>
  <si>
    <t xml:space="preserve">Vetro </t>
  </si>
  <si>
    <t>Plastica</t>
  </si>
  <si>
    <t>20 01 39</t>
  </si>
  <si>
    <t>Metalli</t>
  </si>
  <si>
    <t>20 01 40</t>
  </si>
  <si>
    <t>Legno</t>
  </si>
  <si>
    <t>20 01 37*</t>
  </si>
  <si>
    <t>20 01 38</t>
  </si>
  <si>
    <t xml:space="preserve">vetr/plast. </t>
  </si>
  <si>
    <t>altro</t>
  </si>
  <si>
    <t xml:space="preserve">vetro </t>
  </si>
  <si>
    <t>alluminio</t>
  </si>
  <si>
    <t>Farmaci</t>
  </si>
  <si>
    <t>20 01 31*</t>
  </si>
  <si>
    <t>20 01 32</t>
  </si>
  <si>
    <t>Contenitori T/FC</t>
  </si>
  <si>
    <t>15 01 11*</t>
  </si>
  <si>
    <t>Batterie e accumulatori</t>
  </si>
  <si>
    <t>20 01 33*</t>
  </si>
  <si>
    <t>20 01 34</t>
  </si>
  <si>
    <t xml:space="preserve">Vernici,inchiostri adesivi </t>
  </si>
  <si>
    <t>resine</t>
  </si>
  <si>
    <t>20 01 27*</t>
  </si>
  <si>
    <t>20 01 28</t>
  </si>
  <si>
    <t>Oli vegetali</t>
  </si>
  <si>
    <t>Oli minerali</t>
  </si>
  <si>
    <t>20 01 25</t>
  </si>
  <si>
    <t>R.U.P.</t>
  </si>
  <si>
    <t>(CER)</t>
  </si>
  <si>
    <t xml:space="preserve">TOTALE RD (t) </t>
  </si>
  <si>
    <t>20 03 01</t>
  </si>
  <si>
    <t>Raccolta differenziata %</t>
  </si>
  <si>
    <t>Ferla</t>
  </si>
  <si>
    <t>Floridia</t>
  </si>
  <si>
    <t>Francofonte</t>
  </si>
  <si>
    <t>Lentini</t>
  </si>
  <si>
    <t>Melilli</t>
  </si>
  <si>
    <t>Palazzolo</t>
  </si>
  <si>
    <t>Priolo</t>
  </si>
  <si>
    <t>Siracusa</t>
  </si>
  <si>
    <t>Solarino</t>
  </si>
  <si>
    <t>Sortino</t>
  </si>
  <si>
    <t>TOTALE</t>
  </si>
  <si>
    <t>TOTALE  (t/a)</t>
  </si>
  <si>
    <t>20 01 21*</t>
  </si>
  <si>
    <t xml:space="preserve">Frazione merceologica </t>
  </si>
  <si>
    <t>C.E:R.</t>
  </si>
  <si>
    <t>( Quantità espresse in tonnellate)</t>
  </si>
  <si>
    <t>I trim</t>
  </si>
  <si>
    <t>II trim</t>
  </si>
  <si>
    <t>III trim</t>
  </si>
  <si>
    <t>IV trim</t>
  </si>
  <si>
    <t>I Semestre</t>
  </si>
  <si>
    <t>BUSCEMI</t>
  </si>
  <si>
    <t>20 01 11</t>
  </si>
  <si>
    <t>20 01 02</t>
  </si>
  <si>
    <t>15 01 10*</t>
  </si>
  <si>
    <t>20 01 26 *</t>
  </si>
  <si>
    <t>16 01 06</t>
  </si>
  <si>
    <t>Altri rifiuti non biodegradabili</t>
  </si>
  <si>
    <t>20 02 03</t>
  </si>
  <si>
    <t>17 09 04</t>
  </si>
  <si>
    <t>17 04 05</t>
  </si>
  <si>
    <t>18 01 03</t>
  </si>
  <si>
    <t>abitanti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</si>
  <si>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</si>
  <si>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</si>
  <si>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</si>
  <si>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</si>
  <si>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</si>
  <si>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</si>
  <si>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</si>
  <si>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</si>
  <si>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</si>
  <si>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</si>
  <si>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</si>
  <si>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</si>
  <si>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 xml:space="preserve">AUGUSTA </t>
  </si>
  <si>
    <t>BUCCHERI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</si>
  <si>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</si>
  <si>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</si>
  <si>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</si>
  <si>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</si>
  <si>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</si>
  <si>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</si>
  <si>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</si>
  <si>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</si>
  <si>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PALAZZOLO ACREIDE</t>
  </si>
  <si>
    <t>PRIOLO GARGALLO</t>
  </si>
  <si>
    <t>SIRACUSA</t>
  </si>
  <si>
    <t>SIOLARINO</t>
  </si>
  <si>
    <t>SORTINO</t>
  </si>
  <si>
    <t>Comuni ATOSR1</t>
  </si>
  <si>
    <t>N. Abitanti</t>
  </si>
  <si>
    <t>totale</t>
  </si>
  <si>
    <t>Residui pulizia stradale</t>
  </si>
  <si>
    <t>20 03 03</t>
  </si>
  <si>
    <t>16 06 01</t>
  </si>
  <si>
    <t>16 02 16</t>
  </si>
  <si>
    <t>17 04 02</t>
  </si>
  <si>
    <t>I</t>
  </si>
  <si>
    <t>II</t>
  </si>
  <si>
    <t>IV</t>
  </si>
  <si>
    <t>AUGUSTA</t>
  </si>
  <si>
    <t>SOLARINO</t>
  </si>
  <si>
    <t>16 01 03</t>
  </si>
  <si>
    <t>Pneumatici fuori uso</t>
  </si>
  <si>
    <t>Batterie al piombo</t>
  </si>
  <si>
    <t>Rifiuti urbani non differenziati</t>
  </si>
  <si>
    <t>15 01 10</t>
  </si>
  <si>
    <t>Componenti rimossi da apparecchiature fuori uso</t>
  </si>
  <si>
    <t>Materiale ferroso</t>
  </si>
  <si>
    <t>Rifiuti cimiteriali</t>
  </si>
  <si>
    <t>Imballaggi misti</t>
  </si>
  <si>
    <t>15 01 06</t>
  </si>
  <si>
    <t>Rottami Alluminio</t>
  </si>
  <si>
    <t>Inerti</t>
  </si>
  <si>
    <t>Vernici, inchiostri, adesivi e resine</t>
  </si>
  <si>
    <t>C.E.R.</t>
  </si>
  <si>
    <t>(Quantità espresse in tonnellate)</t>
  </si>
  <si>
    <t>Componenti rimossi da apparecchiature fuori uso (cartucce)</t>
  </si>
  <si>
    <t>Legno da demolizioni</t>
  </si>
  <si>
    <t>17 02 01</t>
  </si>
  <si>
    <t>raccolta multimateriale          15 01 06</t>
  </si>
  <si>
    <t>Farmaci Scaduti</t>
  </si>
  <si>
    <t>18 02 07</t>
  </si>
  <si>
    <t>Ceramica</t>
  </si>
  <si>
    <t>17 03 01</t>
  </si>
  <si>
    <t>Veicoli in disuso</t>
  </si>
  <si>
    <t>16 01 17</t>
  </si>
  <si>
    <t>Rottami Ferrosi</t>
  </si>
  <si>
    <t>ATO SR1 - Dati percentuali relativi alla Raccolta Differenziata Rifiuti - Anno 2012</t>
  </si>
  <si>
    <t>Anno</t>
  </si>
  <si>
    <t>ATO SR1 - Dati relativi alla Raccolta Differenziata Rifiuti - Anno 2013</t>
  </si>
  <si>
    <t>Toner</t>
  </si>
  <si>
    <t>08 03 18</t>
  </si>
  <si>
    <t>Olio usato</t>
  </si>
  <si>
    <t>13 02 08</t>
  </si>
  <si>
    <t>Rifiuti bio e mattonelle di estumulazione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</si>
</sst>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0_ ;\-#,##0.00\ "/>
  </numFmts>
  <fonts count="3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2" xfId="0" applyNumberForma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2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1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4" fontId="0" fillId="25" borderId="10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2" fontId="0" fillId="25" borderId="10" xfId="0" applyNumberFormat="1" applyFill="1" applyBorder="1" applyAlignment="1">
      <alignment horizontal="center"/>
    </xf>
    <xf numFmtId="4" fontId="0" fillId="25" borderId="14" xfId="0" applyNumberForma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2" fontId="0" fillId="9" borderId="10" xfId="0" applyNumberFormat="1" applyFill="1" applyBorder="1" applyAlignment="1">
      <alignment horizontal="right"/>
    </xf>
    <xf numFmtId="4" fontId="0" fillId="9" borderId="12" xfId="0" applyNumberFormat="1" applyFill="1" applyBorder="1" applyAlignment="1">
      <alignment vertical="center"/>
    </xf>
    <xf numFmtId="0" fontId="1" fillId="9" borderId="10" xfId="0" applyFont="1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 horizontal="right"/>
    </xf>
    <xf numFmtId="2" fontId="0" fillId="13" borderId="10" xfId="0" applyNumberFormat="1" applyFill="1" applyBorder="1" applyAlignment="1">
      <alignment horizontal="right"/>
    </xf>
    <xf numFmtId="2" fontId="0" fillId="13" borderId="10" xfId="0" applyNumberFormat="1" applyFill="1" applyBorder="1" applyAlignment="1">
      <alignment horizontal="center"/>
    </xf>
    <xf numFmtId="2" fontId="0" fillId="14" borderId="10" xfId="0" applyNumberFormat="1" applyFill="1" applyBorder="1" applyAlignment="1">
      <alignment horizontal="right"/>
    </xf>
    <xf numFmtId="2" fontId="0" fillId="15" borderId="10" xfId="0" applyNumberFormat="1" applyFill="1" applyBorder="1" applyAlignment="1">
      <alignment horizontal="right"/>
    </xf>
    <xf numFmtId="0" fontId="0" fillId="26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horizontal="right"/>
    </xf>
    <xf numFmtId="2" fontId="0" fillId="14" borderId="10" xfId="0" applyNumberFormat="1" applyFill="1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0" fontId="0" fillId="0" borderId="10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4" fontId="0" fillId="4" borderId="12" xfId="0" applyNumberFormat="1" applyFill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0" fontId="0" fillId="0" borderId="10" xfId="0" applyNumberFormat="1" applyBorder="1" applyAlignment="1">
      <alignment horizontal="right"/>
    </xf>
    <xf numFmtId="10" fontId="0" fillId="0" borderId="12" xfId="0" applyNumberFormat="1" applyBorder="1" applyAlignment="1">
      <alignment horizontal="right"/>
    </xf>
    <xf numFmtId="10" fontId="0" fillId="0" borderId="12" xfId="0" applyNumberFormat="1" applyFill="1" applyBorder="1" applyAlignment="1">
      <alignment horizontal="right"/>
    </xf>
    <xf numFmtId="10" fontId="0" fillId="25" borderId="19" xfId="0" applyNumberFormat="1" applyFill="1" applyBorder="1" applyAlignment="1">
      <alignment horizontal="center"/>
    </xf>
    <xf numFmtId="10" fontId="0" fillId="25" borderId="20" xfId="0" applyNumberFormat="1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2" fontId="0" fillId="0" borderId="12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0" xfId="0" applyNumberFormat="1" applyFill="1" applyBorder="1" applyAlignment="1">
      <alignment horizontal="right" vertical="center"/>
    </xf>
    <xf numFmtId="4" fontId="0" fillId="10" borderId="10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25" borderId="22" xfId="0" applyNumberFormat="1" applyFill="1" applyBorder="1" applyAlignment="1">
      <alignment horizontal="center"/>
    </xf>
    <xf numFmtId="4" fontId="0" fillId="25" borderId="17" xfId="0" applyNumberFormat="1" applyFill="1" applyBorder="1" applyAlignment="1">
      <alignment horizontal="center"/>
    </xf>
    <xf numFmtId="4" fontId="0" fillId="25" borderId="11" xfId="0" applyNumberFormat="1" applyFill="1" applyBorder="1" applyAlignment="1">
      <alignment horizontal="center"/>
    </xf>
    <xf numFmtId="4" fontId="0" fillId="25" borderId="23" xfId="0" applyNumberFormat="1" applyFill="1" applyBorder="1" applyAlignment="1">
      <alignment horizontal="center"/>
    </xf>
    <xf numFmtId="0" fontId="0" fillId="26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4" borderId="12" xfId="0" applyNumberFormat="1" applyFill="1" applyBorder="1" applyAlignment="1">
      <alignment/>
    </xf>
    <xf numFmtId="4" fontId="0" fillId="4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12" fillId="25" borderId="10" xfId="0" applyFont="1" applyFill="1" applyBorder="1" applyAlignment="1">
      <alignment horizontal="center"/>
    </xf>
    <xf numFmtId="0" fontId="12" fillId="25" borderId="15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12" fillId="25" borderId="0" xfId="0" applyFont="1" applyFill="1" applyAlignment="1">
      <alignment horizontal="center"/>
    </xf>
    <xf numFmtId="0" fontId="12" fillId="25" borderId="12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24" xfId="0" applyFont="1" applyFill="1" applyBorder="1" applyAlignment="1">
      <alignment horizontal="center"/>
    </xf>
    <xf numFmtId="2" fontId="13" fillId="25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13" fillId="25" borderId="12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4" fontId="0" fillId="0" borderId="11" xfId="0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169" fontId="0" fillId="0" borderId="0" xfId="45" applyNumberFormat="1" applyFont="1" applyAlignment="1">
      <alignment/>
    </xf>
    <xf numFmtId="0" fontId="0" fillId="0" borderId="0" xfId="0" applyBorder="1" applyAlignment="1">
      <alignment/>
    </xf>
    <xf numFmtId="0" fontId="0" fillId="17" borderId="15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4" fontId="0" fillId="17" borderId="14" xfId="0" applyNumberFormat="1" applyFill="1" applyBorder="1" applyAlignment="1">
      <alignment horizontal="center"/>
    </xf>
    <xf numFmtId="4" fontId="0" fillId="17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Alignment="1">
      <alignment/>
    </xf>
    <xf numFmtId="10" fontId="0" fillId="0" borderId="24" xfId="0" applyNumberFormat="1" applyFill="1" applyBorder="1" applyAlignment="1">
      <alignment horizontal="right"/>
    </xf>
    <xf numFmtId="10" fontId="0" fillId="25" borderId="25" xfId="0" applyNumberForma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14" fillId="0" borderId="10" xfId="0" applyNumberFormat="1" applyFont="1" applyBorder="1" applyAlignment="1">
      <alignment horizontal="center"/>
    </xf>
    <xf numFmtId="10" fontId="0" fillId="0" borderId="26" xfId="0" applyNumberFormat="1" applyFill="1" applyBorder="1" applyAlignment="1">
      <alignment horizontal="right"/>
    </xf>
    <xf numFmtId="2" fontId="0" fillId="9" borderId="10" xfId="0" applyNumberFormat="1" applyFill="1" applyBorder="1" applyAlignment="1">
      <alignment horizontal="right"/>
    </xf>
    <xf numFmtId="2" fontId="0" fillId="10" borderId="10" xfId="0" applyNumberFormat="1" applyFill="1" applyBorder="1" applyAlignment="1">
      <alignment horizontal="right"/>
    </xf>
    <xf numFmtId="4" fontId="0" fillId="10" borderId="10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2" fontId="0" fillId="9" borderId="10" xfId="0" applyNumberFormat="1" applyFill="1" applyBorder="1" applyAlignment="1">
      <alignment horizontal="center"/>
    </xf>
    <xf numFmtId="2" fontId="0" fillId="9" borderId="12" xfId="0" applyNumberFormat="1" applyFill="1" applyBorder="1" applyAlignment="1">
      <alignment/>
    </xf>
    <xf numFmtId="2" fontId="0" fillId="9" borderId="11" xfId="0" applyNumberFormat="1" applyFill="1" applyBorder="1" applyAlignment="1">
      <alignment/>
    </xf>
    <xf numFmtId="2" fontId="0" fillId="10" borderId="12" xfId="0" applyNumberFormat="1" applyFill="1" applyBorder="1" applyAlignment="1">
      <alignment/>
    </xf>
    <xf numFmtId="2" fontId="0" fillId="10" borderId="11" xfId="0" applyNumberFormat="1" applyFill="1" applyBorder="1" applyAlignment="1">
      <alignment/>
    </xf>
    <xf numFmtId="2" fontId="13" fillId="10" borderId="10" xfId="0" applyNumberFormat="1" applyFont="1" applyFill="1" applyBorder="1" applyAlignment="1">
      <alignment horizontal="right"/>
    </xf>
    <xf numFmtId="2" fontId="0" fillId="10" borderId="12" xfId="0" applyNumberFormat="1" applyFill="1" applyBorder="1" applyAlignment="1">
      <alignment horizontal="right"/>
    </xf>
    <xf numFmtId="2" fontId="0" fillId="10" borderId="10" xfId="0" applyNumberFormat="1" applyFill="1" applyBorder="1" applyAlignment="1">
      <alignment/>
    </xf>
    <xf numFmtId="2" fontId="0" fillId="10" borderId="11" xfId="0" applyNumberFormat="1" applyFill="1" applyBorder="1" applyAlignment="1">
      <alignment horizontal="right"/>
    </xf>
    <xf numFmtId="2" fontId="0" fillId="9" borderId="12" xfId="0" applyNumberFormat="1" applyFill="1" applyBorder="1" applyAlignment="1">
      <alignment horizontal="right"/>
    </xf>
    <xf numFmtId="2" fontId="0" fillId="9" borderId="10" xfId="0" applyNumberFormat="1" applyFill="1" applyBorder="1" applyAlignment="1">
      <alignment/>
    </xf>
    <xf numFmtId="2" fontId="0" fillId="9" borderId="11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5.57421875" style="1" customWidth="1"/>
    <col min="2" max="2" width="7.7109375" style="1" customWidth="1"/>
    <col min="3" max="4" width="7.7109375" style="0" customWidth="1"/>
    <col min="5" max="6" width="9.28125" style="0" customWidth="1"/>
    <col min="7" max="9" width="7.7109375" style="0" customWidth="1"/>
    <col min="10" max="10" width="10.8515625" style="0" customWidth="1"/>
    <col min="11" max="11" width="7.00390625" style="0" bestFit="1" customWidth="1"/>
    <col min="12" max="12" width="6.57421875" style="0" customWidth="1"/>
    <col min="13" max="13" width="7.7109375" style="0" customWidth="1"/>
    <col min="14" max="14" width="7.140625" style="0" customWidth="1"/>
    <col min="15" max="15" width="8.421875" style="0" customWidth="1"/>
    <col min="16" max="16" width="7.00390625" style="0" customWidth="1"/>
    <col min="17" max="17" width="6.8515625" style="0" customWidth="1"/>
    <col min="18" max="18" width="10.140625" style="0" bestFit="1" customWidth="1"/>
  </cols>
  <sheetData>
    <row r="1" spans="1:8" ht="15.75">
      <c r="A1" s="20" t="s">
        <v>163</v>
      </c>
      <c r="B1" s="20"/>
      <c r="C1" s="20"/>
      <c r="D1" s="20"/>
      <c r="E1" s="20"/>
      <c r="F1" s="20"/>
      <c r="G1" s="20"/>
      <c r="H1" s="20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18" ht="18.75" customHeight="1">
      <c r="A3" s="8"/>
      <c r="B3" s="8" t="s">
        <v>1</v>
      </c>
      <c r="C3" s="9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64</v>
      </c>
      <c r="I3" s="8" t="s">
        <v>65</v>
      </c>
      <c r="J3" s="8" t="s">
        <v>66</v>
      </c>
      <c r="K3" s="8" t="s">
        <v>67</v>
      </c>
      <c r="L3" s="8" t="s">
        <v>68</v>
      </c>
      <c r="M3" s="17" t="s">
        <v>69</v>
      </c>
      <c r="N3" s="8" t="s">
        <v>70</v>
      </c>
      <c r="O3" s="8" t="s">
        <v>71</v>
      </c>
      <c r="P3" s="8" t="s">
        <v>72</v>
      </c>
      <c r="Q3" s="8" t="s">
        <v>73</v>
      </c>
      <c r="R3" s="8" t="s">
        <v>74</v>
      </c>
    </row>
    <row r="4" spans="1:18" ht="16.5" customHeight="1">
      <c r="A4" s="11" t="s">
        <v>132</v>
      </c>
      <c r="B4" s="75"/>
      <c r="C4" s="7">
        <v>0.020930458430458435</v>
      </c>
      <c r="D4" s="75">
        <v>0.05460917852956907</v>
      </c>
      <c r="E4" s="63">
        <v>0.08165076547592633</v>
      </c>
      <c r="F4" s="63"/>
      <c r="G4" s="75">
        <v>0.019349066099988814</v>
      </c>
      <c r="H4" s="75">
        <f>Ferla!C59</f>
        <v>0.15379031421756714</v>
      </c>
      <c r="I4" s="75">
        <v>0.05340493803277724</v>
      </c>
      <c r="J4" s="75">
        <v>0.07290233837689133</v>
      </c>
      <c r="K4" s="75">
        <v>0.01985056440766394</v>
      </c>
      <c r="L4" s="75"/>
      <c r="M4" s="75">
        <v>0.0679119333201543</v>
      </c>
      <c r="N4" s="75">
        <f>'PrioloG.'!C59</f>
        <v>0.013677555827984904</v>
      </c>
      <c r="O4" s="75">
        <v>0.030180916144736048</v>
      </c>
      <c r="P4" s="75">
        <v>0.10202281331552704</v>
      </c>
      <c r="Q4" s="75">
        <f>Sortino!C$59</f>
        <v>0.1744186046511628</v>
      </c>
      <c r="R4" s="19"/>
    </row>
    <row r="5" spans="1:18" ht="16.5" customHeight="1">
      <c r="A5" s="11" t="s">
        <v>133</v>
      </c>
      <c r="B5" s="75">
        <f>Augusta!D59</f>
        <v>0.030335413638824776</v>
      </c>
      <c r="C5" s="7">
        <v>0.013128195679211389</v>
      </c>
      <c r="D5" s="75">
        <v>0.04908747640025173</v>
      </c>
      <c r="E5" s="63">
        <v>0.178133514986376</v>
      </c>
      <c r="F5" s="63"/>
      <c r="G5" s="75">
        <v>0.02090500132310135</v>
      </c>
      <c r="H5" s="75">
        <f>Ferla!D59</f>
        <v>0.09880958212903543</v>
      </c>
      <c r="I5" s="75">
        <v>0.040527173399989326</v>
      </c>
      <c r="J5" s="75">
        <v>0.07682743614982128</v>
      </c>
      <c r="K5" s="75">
        <v>0.026976069668088326</v>
      </c>
      <c r="L5" s="75"/>
      <c r="M5" s="75">
        <v>0.06219170044865194</v>
      </c>
      <c r="N5" s="75">
        <f>'PrioloG.'!D59</f>
        <v>0.012648069445700334</v>
      </c>
      <c r="O5" s="75"/>
      <c r="P5" s="75">
        <v>0.09979320531757753</v>
      </c>
      <c r="Q5" s="75">
        <f>Sortino!D$59</f>
        <v>0.17684188219623195</v>
      </c>
      <c r="R5" s="19"/>
    </row>
    <row r="6" spans="1:18" ht="16.5" customHeight="1">
      <c r="A6" s="11" t="s">
        <v>133</v>
      </c>
      <c r="B6" s="75">
        <f>Augusta!E59</f>
        <v>0.03086293047263029</v>
      </c>
      <c r="C6" s="75"/>
      <c r="D6" s="75"/>
      <c r="E6" s="63"/>
      <c r="F6" s="63"/>
      <c r="G6" s="75">
        <v>0.016053082191780824</v>
      </c>
      <c r="H6" s="75">
        <f>Ferla!E59</f>
        <v>0.14517010807855674</v>
      </c>
      <c r="I6" s="75">
        <v>0.0420640237094777</v>
      </c>
      <c r="J6" s="75">
        <v>0.07681429486848985</v>
      </c>
      <c r="K6" s="75"/>
      <c r="L6" s="75"/>
      <c r="M6" s="75"/>
      <c r="N6" s="75">
        <f>'PrioloG.'!E59</f>
        <v>0.014037506291166109</v>
      </c>
      <c r="O6" s="75"/>
      <c r="P6" s="75"/>
      <c r="Q6" s="75">
        <f>Sortino!E$59</f>
        <v>0.5019805311229286</v>
      </c>
      <c r="R6" s="19"/>
    </row>
    <row r="7" spans="1:18" ht="16.5" customHeight="1" thickBot="1">
      <c r="A7" s="11" t="s">
        <v>134</v>
      </c>
      <c r="B7" s="76">
        <f>Augusta!F59</f>
        <v>0.04885102042984479</v>
      </c>
      <c r="C7" s="76"/>
      <c r="D7" s="76"/>
      <c r="E7" s="77"/>
      <c r="F7" s="77"/>
      <c r="G7" s="76">
        <f>Cassaro!F59</f>
        <v>0.022058823529411763</v>
      </c>
      <c r="H7" s="76">
        <f>Ferla!F59</f>
        <v>0.12064550417934967</v>
      </c>
      <c r="I7" s="76">
        <v>0.04486210436492638</v>
      </c>
      <c r="J7" s="76"/>
      <c r="K7" s="76"/>
      <c r="L7" s="76"/>
      <c r="M7" s="76"/>
      <c r="N7" s="75">
        <f>'PrioloG.'!F59</f>
        <v>0.016147167580475026</v>
      </c>
      <c r="O7" s="76"/>
      <c r="P7" s="76"/>
      <c r="Q7" s="75">
        <f>Sortino!F$59</f>
        <v>0.19021739832504214</v>
      </c>
      <c r="R7" s="19"/>
    </row>
    <row r="8" spans="1:18" ht="16.5" customHeight="1" thickBot="1">
      <c r="A8" s="80" t="s">
        <v>164</v>
      </c>
      <c r="B8" s="78">
        <v>0.0275</v>
      </c>
      <c r="C8" s="79">
        <v>0.0169</v>
      </c>
      <c r="D8" s="79">
        <v>0.05173590075265119</v>
      </c>
      <c r="E8" s="79">
        <v>0.13304821150855367</v>
      </c>
      <c r="F8" s="79"/>
      <c r="G8" s="79">
        <f>Cassaro!G59</f>
        <v>0.0198898895713331</v>
      </c>
      <c r="H8" s="79">
        <f>Ferla!G59</f>
        <v>0.12987228987228983</v>
      </c>
      <c r="I8" s="79">
        <v>0.045160462505893985</v>
      </c>
      <c r="J8" s="79">
        <v>0.07554928270947053</v>
      </c>
      <c r="K8" s="79">
        <v>0.02327606849815437</v>
      </c>
      <c r="L8" s="79"/>
      <c r="M8" s="79">
        <v>0.06610342083420093</v>
      </c>
      <c r="N8" s="79">
        <f>'PrioloG.'!G59</f>
        <v>0.014120873301444719</v>
      </c>
      <c r="O8" s="79">
        <v>0.030180916144736048</v>
      </c>
      <c r="P8" s="79">
        <v>0.10088785159163638</v>
      </c>
      <c r="Q8" s="79">
        <f>Sortino!G$59</f>
        <v>0.3071104573844088</v>
      </c>
      <c r="R8" s="150">
        <f>'Riepilogo 2013'!S59</f>
        <v>0.04593419064821896</v>
      </c>
    </row>
    <row r="12" ht="12.75">
      <c r="C12" s="7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28">
      <selection activeCell="M44" sqref="M44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14" width="6.7109375" style="0" customWidth="1"/>
    <col min="15" max="15" width="7.140625" style="0" customWidth="1"/>
    <col min="16" max="17" width="6.7109375" style="0" customWidth="1"/>
    <col min="18" max="20" width="8.28125" style="0" bestFit="1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115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102</v>
      </c>
      <c r="O3" s="2" t="s">
        <v>103</v>
      </c>
      <c r="P3" s="2" t="s">
        <v>104</v>
      </c>
      <c r="Q3" s="2" t="s">
        <v>105</v>
      </c>
      <c r="R3" s="2" t="s">
        <v>106</v>
      </c>
      <c r="S3" s="2" t="s">
        <v>107</v>
      </c>
      <c r="T3" s="2" t="s">
        <v>108</v>
      </c>
    </row>
    <row r="4" spans="1:8" ht="13.5" customHeight="1">
      <c r="A4" s="2"/>
      <c r="B4" s="2"/>
      <c r="C4" s="2"/>
      <c r="D4" s="3" t="s">
        <v>84</v>
      </c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22"/>
      <c r="D6" s="22"/>
      <c r="E6" s="22"/>
      <c r="F6" s="23"/>
      <c r="G6" s="19">
        <f aca="true" t="shared" si="0" ref="G6:G54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22"/>
      <c r="D7" s="22"/>
      <c r="E7" s="22"/>
      <c r="F7" s="23"/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22"/>
      <c r="D8" s="22"/>
      <c r="E8" s="22"/>
      <c r="F8" s="23"/>
      <c r="G8" s="19">
        <f t="shared" si="0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2" t="s">
        <v>14</v>
      </c>
      <c r="C9" s="24">
        <f>SUM(I9:K9)</f>
        <v>34.82</v>
      </c>
      <c r="D9" s="24">
        <f>SUM(L9:N9)</f>
        <v>49.17</v>
      </c>
      <c r="E9" s="24">
        <f>SUM(O9:Q9)</f>
        <v>43.92</v>
      </c>
      <c r="F9" s="25">
        <f>SUM(R9:T9)</f>
        <v>58.28999999999999</v>
      </c>
      <c r="G9" s="19">
        <f t="shared" si="0"/>
        <v>186.2</v>
      </c>
      <c r="H9" s="55"/>
      <c r="I9" s="155">
        <v>12.42</v>
      </c>
      <c r="J9" s="155">
        <v>3.64</v>
      </c>
      <c r="K9" s="155">
        <v>18.76</v>
      </c>
      <c r="L9" s="154">
        <v>6.84</v>
      </c>
      <c r="M9" s="154">
        <v>18.11</v>
      </c>
      <c r="N9" s="154">
        <v>24.22</v>
      </c>
      <c r="O9" s="53">
        <v>18.16</v>
      </c>
      <c r="P9" s="53">
        <v>1.5</v>
      </c>
      <c r="Q9" s="53">
        <v>24.26</v>
      </c>
      <c r="R9" s="54">
        <v>10.85</v>
      </c>
      <c r="S9" s="54">
        <v>21.24</v>
      </c>
      <c r="T9" s="54">
        <v>26.2</v>
      </c>
    </row>
    <row r="10" spans="1:20" ht="13.5" customHeight="1">
      <c r="A10" s="177"/>
      <c r="B10" s="122" t="s">
        <v>15</v>
      </c>
      <c r="C10" s="24">
        <f aca="true" t="shared" si="1" ref="C10:C17">SUM(I10:K10)</f>
        <v>26.25</v>
      </c>
      <c r="D10" s="27">
        <f>SUM(L10:N10)</f>
        <v>18.64</v>
      </c>
      <c r="E10" s="27">
        <f>SUM(O10:Q10)</f>
        <v>17.259999999999998</v>
      </c>
      <c r="F10" s="28">
        <f>SUM(R10:T10)</f>
        <v>10.559999999999999</v>
      </c>
      <c r="G10" s="19">
        <f t="shared" si="0"/>
        <v>72.71</v>
      </c>
      <c r="H10" s="55"/>
      <c r="I10" s="155">
        <v>7.13</v>
      </c>
      <c r="J10" s="155">
        <v>14.98</v>
      </c>
      <c r="K10" s="155">
        <v>4.14</v>
      </c>
      <c r="L10" s="154">
        <v>15.14</v>
      </c>
      <c r="M10" s="154">
        <v>1.74</v>
      </c>
      <c r="N10" s="154">
        <v>1.76</v>
      </c>
      <c r="O10" s="53">
        <v>4.48</v>
      </c>
      <c r="P10" s="53">
        <v>4.86</v>
      </c>
      <c r="Q10" s="53">
        <v>7.92</v>
      </c>
      <c r="R10" s="54">
        <v>9.02</v>
      </c>
      <c r="S10" s="54">
        <v>1.54</v>
      </c>
      <c r="T10" s="54"/>
    </row>
    <row r="11" spans="1:20" ht="13.5" customHeight="1">
      <c r="A11" s="2" t="s">
        <v>16</v>
      </c>
      <c r="B11" s="122" t="s">
        <v>17</v>
      </c>
      <c r="C11" s="24">
        <f t="shared" si="1"/>
        <v>0</v>
      </c>
      <c r="D11" s="22">
        <f>SUM(L11:N11)</f>
        <v>0</v>
      </c>
      <c r="E11" s="22">
        <f>SUM(O11:Q11)</f>
        <v>0</v>
      </c>
      <c r="F11" s="23">
        <f>SUM(R11:T11)</f>
        <v>77.25</v>
      </c>
      <c r="G11" s="19">
        <f t="shared" si="0"/>
        <v>77.25</v>
      </c>
      <c r="H11" s="55"/>
      <c r="I11" s="155"/>
      <c r="J11" s="155"/>
      <c r="K11" s="155"/>
      <c r="L11" s="154"/>
      <c r="M11" s="154"/>
      <c r="N11" s="154"/>
      <c r="O11" s="53"/>
      <c r="P11" s="53"/>
      <c r="Q11" s="53"/>
      <c r="R11" s="54">
        <v>64.58</v>
      </c>
      <c r="S11" s="54">
        <v>6.35</v>
      </c>
      <c r="T11" s="54">
        <v>6.32</v>
      </c>
    </row>
    <row r="12" spans="1:20" ht="13.5" customHeight="1">
      <c r="A12" s="2" t="s">
        <v>18</v>
      </c>
      <c r="B12" s="122" t="s">
        <v>19</v>
      </c>
      <c r="C12" s="24">
        <f t="shared" si="1"/>
        <v>21.2</v>
      </c>
      <c r="D12" s="31">
        <f>SUM(L12:N12)</f>
        <v>20.45</v>
      </c>
      <c r="E12" s="22">
        <f>SUM(O12:Q12)</f>
        <v>25.86</v>
      </c>
      <c r="F12" s="23">
        <f>SUM(R12:T12)</f>
        <v>22.42</v>
      </c>
      <c r="G12" s="19">
        <f t="shared" si="0"/>
        <v>89.92999999999999</v>
      </c>
      <c r="H12" s="55"/>
      <c r="I12" s="155">
        <v>6.86</v>
      </c>
      <c r="J12" s="155">
        <v>8.86</v>
      </c>
      <c r="K12" s="155">
        <v>5.48</v>
      </c>
      <c r="L12" s="154">
        <v>4.89</v>
      </c>
      <c r="M12" s="154">
        <v>9.6</v>
      </c>
      <c r="N12" s="154">
        <v>5.96</v>
      </c>
      <c r="O12" s="53">
        <v>7.5</v>
      </c>
      <c r="P12" s="53">
        <v>8.96</v>
      </c>
      <c r="Q12" s="53">
        <v>9.4</v>
      </c>
      <c r="R12" s="54">
        <v>7.58</v>
      </c>
      <c r="S12" s="54">
        <v>7.92</v>
      </c>
      <c r="T12" s="54">
        <v>6.92</v>
      </c>
    </row>
    <row r="13" spans="1:20" ht="13.5" customHeight="1">
      <c r="A13" s="2" t="s">
        <v>20</v>
      </c>
      <c r="B13" s="122" t="s">
        <v>21</v>
      </c>
      <c r="C13" s="24">
        <f t="shared" si="1"/>
        <v>0</v>
      </c>
      <c r="D13" s="31">
        <f aca="true" t="shared" si="2" ref="D13:D51">SUM(L13:N13)</f>
        <v>0</v>
      </c>
      <c r="E13" s="22">
        <f aca="true" t="shared" si="3" ref="E13:E51">SUM(O13:Q13)</f>
        <v>0</v>
      </c>
      <c r="F13" s="23">
        <f aca="true" t="shared" si="4" ref="F13:F51">SUM(R13:T13)</f>
        <v>0</v>
      </c>
      <c r="G13" s="19">
        <f t="shared" si="0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24">
        <f t="shared" si="1"/>
        <v>0</v>
      </c>
      <c r="D14" s="31">
        <f t="shared" si="2"/>
        <v>0</v>
      </c>
      <c r="E14" s="22">
        <f t="shared" si="3"/>
        <v>0</v>
      </c>
      <c r="F14" s="23">
        <f t="shared" si="4"/>
        <v>0</v>
      </c>
      <c r="G14" s="19">
        <f t="shared" si="0"/>
        <v>0</v>
      </c>
      <c r="H14" s="55"/>
      <c r="I14" s="155"/>
      <c r="J14" s="155"/>
      <c r="K14" s="155"/>
      <c r="L14" s="154"/>
      <c r="M14" s="154"/>
      <c r="N14" s="154"/>
      <c r="O14" s="53"/>
      <c r="P14" s="53"/>
      <c r="Q14" s="53"/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24">
        <f t="shared" si="1"/>
        <v>0</v>
      </c>
      <c r="D15" s="31">
        <f t="shared" si="2"/>
        <v>0</v>
      </c>
      <c r="E15" s="22">
        <f t="shared" si="3"/>
        <v>0</v>
      </c>
      <c r="F15" s="23">
        <f t="shared" si="4"/>
        <v>0</v>
      </c>
      <c r="G15" s="19">
        <f t="shared" si="0"/>
        <v>0</v>
      </c>
      <c r="H15" s="55"/>
      <c r="I15" s="155"/>
      <c r="J15" s="155"/>
      <c r="K15" s="155"/>
      <c r="L15" s="154"/>
      <c r="M15" s="154"/>
      <c r="N15" s="154"/>
      <c r="O15" s="53"/>
      <c r="P15" s="53"/>
      <c r="Q15" s="53"/>
      <c r="R15" s="54"/>
      <c r="S15" s="54"/>
      <c r="T15" s="54"/>
    </row>
    <row r="16" spans="1:20" ht="13.5" customHeight="1">
      <c r="A16" s="177"/>
      <c r="B16" s="122" t="s">
        <v>86</v>
      </c>
      <c r="C16" s="24">
        <f t="shared" si="1"/>
        <v>0</v>
      </c>
      <c r="D16" s="31">
        <f t="shared" si="2"/>
        <v>0</v>
      </c>
      <c r="E16" s="22">
        <f t="shared" si="3"/>
        <v>0</v>
      </c>
      <c r="F16" s="23">
        <f t="shared" si="4"/>
        <v>0</v>
      </c>
      <c r="G16" s="19">
        <f t="shared" si="0"/>
        <v>0</v>
      </c>
      <c r="H16" s="55"/>
      <c r="I16" s="156"/>
      <c r="J16" s="156"/>
      <c r="K16" s="156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24">
        <f t="shared" si="1"/>
        <v>0</v>
      </c>
      <c r="D17" s="31">
        <f t="shared" si="2"/>
        <v>0</v>
      </c>
      <c r="E17" s="22">
        <f t="shared" si="3"/>
        <v>0</v>
      </c>
      <c r="F17" s="23">
        <f t="shared" si="4"/>
        <v>0</v>
      </c>
      <c r="G17" s="19">
        <f t="shared" si="0"/>
        <v>0</v>
      </c>
      <c r="H17" s="55"/>
      <c r="I17" s="155"/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26">
        <f>SUM(I18:K18)</f>
        <v>0.33</v>
      </c>
      <c r="D18" s="31">
        <f t="shared" si="2"/>
        <v>1.41</v>
      </c>
      <c r="E18" s="22">
        <f t="shared" si="3"/>
        <v>0</v>
      </c>
      <c r="F18" s="23">
        <f t="shared" si="4"/>
        <v>1.4</v>
      </c>
      <c r="G18" s="19">
        <f t="shared" si="0"/>
        <v>3.1399999999999997</v>
      </c>
      <c r="H18" s="55"/>
      <c r="I18" s="155"/>
      <c r="J18" s="155">
        <v>0.33</v>
      </c>
      <c r="K18" s="155"/>
      <c r="L18" s="154"/>
      <c r="M18" s="154">
        <v>1.41</v>
      </c>
      <c r="N18" s="154"/>
      <c r="O18" s="53"/>
      <c r="P18" s="53"/>
      <c r="Q18" s="53"/>
      <c r="R18" s="54"/>
      <c r="S18" s="54"/>
      <c r="T18" s="54">
        <v>1.4</v>
      </c>
    </row>
    <row r="19" spans="1:20" ht="13.5" customHeight="1">
      <c r="A19" s="181"/>
      <c r="B19" s="125" t="s">
        <v>27</v>
      </c>
      <c r="C19" s="26">
        <f aca="true" t="shared" si="5" ref="C19:C51">SUM(I19:K19)</f>
        <v>2.87</v>
      </c>
      <c r="D19" s="31">
        <f t="shared" si="2"/>
        <v>3.3899999999999997</v>
      </c>
      <c r="E19" s="22">
        <f t="shared" si="3"/>
        <v>2.11</v>
      </c>
      <c r="F19" s="23">
        <f t="shared" si="4"/>
        <v>3.59</v>
      </c>
      <c r="G19" s="19">
        <f t="shared" si="0"/>
        <v>11.959999999999999</v>
      </c>
      <c r="H19" s="55"/>
      <c r="I19" s="155"/>
      <c r="J19" s="155">
        <v>2.87</v>
      </c>
      <c r="K19" s="155"/>
      <c r="L19" s="154">
        <v>1.47</v>
      </c>
      <c r="M19" s="154"/>
      <c r="N19" s="154">
        <v>1.92</v>
      </c>
      <c r="O19" s="53"/>
      <c r="P19" s="53">
        <v>2.11</v>
      </c>
      <c r="Q19" s="53"/>
      <c r="R19" s="54">
        <v>3.59</v>
      </c>
      <c r="S19" s="54"/>
      <c r="T19" s="54"/>
    </row>
    <row r="20" spans="1:20" ht="13.5" customHeight="1">
      <c r="A20" s="177"/>
      <c r="B20" s="123" t="s">
        <v>29</v>
      </c>
      <c r="C20" s="26">
        <f t="shared" si="5"/>
        <v>1.04</v>
      </c>
      <c r="D20" s="31">
        <f t="shared" si="2"/>
        <v>1.21</v>
      </c>
      <c r="E20" s="22">
        <f t="shared" si="3"/>
        <v>0</v>
      </c>
      <c r="F20" s="23">
        <f t="shared" si="4"/>
        <v>1.7799999999999998</v>
      </c>
      <c r="G20" s="19">
        <f t="shared" si="0"/>
        <v>4.029999999999999</v>
      </c>
      <c r="H20" s="55"/>
      <c r="I20" s="155"/>
      <c r="J20" s="155">
        <v>1.04</v>
      </c>
      <c r="K20" s="155"/>
      <c r="L20" s="154">
        <v>0.69</v>
      </c>
      <c r="M20" s="154">
        <v>0.19</v>
      </c>
      <c r="N20" s="154">
        <v>0.33</v>
      </c>
      <c r="O20" s="53"/>
      <c r="P20" s="53"/>
      <c r="Q20" s="53"/>
      <c r="R20" s="54">
        <v>1.17</v>
      </c>
      <c r="S20" s="54"/>
      <c r="T20" s="54">
        <v>0.61</v>
      </c>
    </row>
    <row r="21" spans="1:20" ht="13.5" customHeight="1">
      <c r="A21" s="2" t="s">
        <v>30</v>
      </c>
      <c r="B21" s="11" t="s">
        <v>31</v>
      </c>
      <c r="C21" s="26">
        <f t="shared" si="5"/>
        <v>0</v>
      </c>
      <c r="D21" s="31">
        <f t="shared" si="2"/>
        <v>0</v>
      </c>
      <c r="E21" s="22">
        <f t="shared" si="3"/>
        <v>0</v>
      </c>
      <c r="F21" s="23">
        <f t="shared" si="4"/>
        <v>0</v>
      </c>
      <c r="G21" s="19">
        <f t="shared" si="0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26">
        <f t="shared" si="5"/>
        <v>17.08</v>
      </c>
      <c r="D22" s="31">
        <f t="shared" si="2"/>
        <v>0</v>
      </c>
      <c r="E22" s="22">
        <f t="shared" si="3"/>
        <v>0</v>
      </c>
      <c r="F22" s="23">
        <f t="shared" si="4"/>
        <v>0</v>
      </c>
      <c r="G22" s="19">
        <f t="shared" si="0"/>
        <v>17.08</v>
      </c>
      <c r="H22" s="55"/>
      <c r="I22" s="155">
        <v>7.67</v>
      </c>
      <c r="J22" s="155"/>
      <c r="K22" s="155">
        <v>9.41</v>
      </c>
      <c r="L22" s="154"/>
      <c r="M22" s="154"/>
      <c r="N22" s="154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26">
        <f t="shared" si="5"/>
        <v>0</v>
      </c>
      <c r="D23" s="31">
        <f t="shared" si="2"/>
        <v>0</v>
      </c>
      <c r="E23" s="22">
        <f t="shared" si="3"/>
        <v>0</v>
      </c>
      <c r="F23" s="23">
        <f t="shared" si="4"/>
        <v>0</v>
      </c>
      <c r="G23" s="19">
        <f t="shared" si="0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26">
        <f t="shared" si="5"/>
        <v>0</v>
      </c>
      <c r="D24" s="31">
        <f t="shared" si="2"/>
        <v>0</v>
      </c>
      <c r="E24" s="22">
        <f t="shared" si="3"/>
        <v>0</v>
      </c>
      <c r="F24" s="23">
        <f t="shared" si="4"/>
        <v>0</v>
      </c>
      <c r="G24" s="19">
        <f t="shared" si="0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26">
        <f t="shared" si="5"/>
        <v>0</v>
      </c>
      <c r="D25" s="31">
        <f t="shared" si="2"/>
        <v>0</v>
      </c>
      <c r="E25" s="22">
        <f t="shared" si="3"/>
        <v>0</v>
      </c>
      <c r="F25" s="23">
        <f t="shared" si="4"/>
        <v>0</v>
      </c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26">
        <f t="shared" si="5"/>
        <v>2.7</v>
      </c>
      <c r="D26" s="31">
        <f t="shared" si="2"/>
        <v>6.34</v>
      </c>
      <c r="E26" s="22">
        <f t="shared" si="3"/>
        <v>2.12</v>
      </c>
      <c r="F26" s="23">
        <f t="shared" si="4"/>
        <v>0</v>
      </c>
      <c r="G26" s="19">
        <f t="shared" si="0"/>
        <v>11.16</v>
      </c>
      <c r="H26" s="55"/>
      <c r="I26" s="164"/>
      <c r="J26" s="164"/>
      <c r="K26" s="164">
        <v>2.7</v>
      </c>
      <c r="L26" s="167"/>
      <c r="M26" s="167"/>
      <c r="N26" s="167">
        <v>6.34</v>
      </c>
      <c r="O26" s="53"/>
      <c r="P26" s="53"/>
      <c r="Q26" s="53">
        <v>2.12</v>
      </c>
      <c r="R26" s="54"/>
      <c r="S26" s="54"/>
      <c r="T26" s="54"/>
    </row>
    <row r="27" spans="1:20" ht="13.5" customHeight="1">
      <c r="A27" s="178" t="s">
        <v>155</v>
      </c>
      <c r="B27" s="10" t="s">
        <v>42</v>
      </c>
      <c r="C27" s="26">
        <f t="shared" si="5"/>
        <v>0</v>
      </c>
      <c r="D27" s="31">
        <f t="shared" si="2"/>
        <v>0</v>
      </c>
      <c r="E27" s="22">
        <f t="shared" si="3"/>
        <v>0</v>
      </c>
      <c r="F27" s="23">
        <f t="shared" si="4"/>
        <v>0</v>
      </c>
      <c r="G27" s="117">
        <f t="shared" si="0"/>
        <v>0</v>
      </c>
      <c r="H27" s="107"/>
      <c r="I27" s="165"/>
      <c r="J27" s="165"/>
      <c r="K27" s="165"/>
      <c r="L27" s="168"/>
      <c r="M27" s="168"/>
      <c r="N27" s="168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26">
        <f t="shared" si="5"/>
        <v>0</v>
      </c>
      <c r="D28" s="31">
        <f t="shared" si="2"/>
        <v>0</v>
      </c>
      <c r="E28" s="22">
        <f t="shared" si="3"/>
        <v>0</v>
      </c>
      <c r="F28" s="23">
        <f t="shared" si="4"/>
        <v>0</v>
      </c>
      <c r="G28" s="117">
        <f t="shared" si="0"/>
        <v>0</v>
      </c>
      <c r="H28" s="107"/>
      <c r="I28" s="165"/>
      <c r="J28" s="165"/>
      <c r="K28" s="165"/>
      <c r="L28" s="168"/>
      <c r="M28" s="168"/>
      <c r="N28" s="168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26">
        <f t="shared" si="5"/>
        <v>0</v>
      </c>
      <c r="D29" s="31">
        <f t="shared" si="2"/>
        <v>0</v>
      </c>
      <c r="E29" s="22">
        <f t="shared" si="3"/>
        <v>0</v>
      </c>
      <c r="F29" s="23">
        <f t="shared" si="4"/>
        <v>0</v>
      </c>
      <c r="G29" s="102">
        <f t="shared" si="0"/>
        <v>0</v>
      </c>
      <c r="H29" s="55"/>
      <c r="I29" s="166"/>
      <c r="J29" s="166"/>
      <c r="K29" s="166"/>
      <c r="L29" s="169"/>
      <c r="M29" s="169"/>
      <c r="N29" s="169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26">
        <f t="shared" si="5"/>
        <v>0</v>
      </c>
      <c r="D30" s="31">
        <f t="shared" si="2"/>
        <v>0</v>
      </c>
      <c r="E30" s="22">
        <f t="shared" si="3"/>
        <v>0</v>
      </c>
      <c r="F30" s="23">
        <f t="shared" si="4"/>
        <v>0</v>
      </c>
      <c r="G30" s="102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26">
        <f t="shared" si="5"/>
        <v>0</v>
      </c>
      <c r="D31" s="31">
        <f t="shared" si="2"/>
        <v>0</v>
      </c>
      <c r="E31" s="22">
        <f t="shared" si="3"/>
        <v>0</v>
      </c>
      <c r="F31" s="23">
        <f t="shared" si="4"/>
        <v>0</v>
      </c>
      <c r="G31" s="102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26">
        <f t="shared" si="5"/>
        <v>0</v>
      </c>
      <c r="D32" s="31">
        <f t="shared" si="2"/>
        <v>0</v>
      </c>
      <c r="E32" s="22">
        <f t="shared" si="3"/>
        <v>0</v>
      </c>
      <c r="F32" s="23">
        <f t="shared" si="4"/>
        <v>0</v>
      </c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26">
        <f t="shared" si="5"/>
        <v>0</v>
      </c>
      <c r="D33" s="31">
        <f t="shared" si="2"/>
        <v>0</v>
      </c>
      <c r="E33" s="22">
        <f t="shared" si="3"/>
        <v>0</v>
      </c>
      <c r="F33" s="23">
        <f t="shared" si="4"/>
        <v>0.09</v>
      </c>
      <c r="G33" s="19">
        <f t="shared" si="0"/>
        <v>0.09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>
        <v>0.09</v>
      </c>
      <c r="S33" s="54"/>
      <c r="T33" s="54"/>
    </row>
    <row r="34" spans="1:20" ht="13.5" customHeight="1">
      <c r="A34" s="176" t="s">
        <v>47</v>
      </c>
      <c r="B34" s="126" t="s">
        <v>88</v>
      </c>
      <c r="C34" s="26">
        <f t="shared" si="5"/>
        <v>0</v>
      </c>
      <c r="D34" s="31">
        <f t="shared" si="2"/>
        <v>0</v>
      </c>
      <c r="E34" s="22">
        <f t="shared" si="3"/>
        <v>0</v>
      </c>
      <c r="F34" s="23">
        <f t="shared" si="4"/>
        <v>0</v>
      </c>
      <c r="G34" s="19">
        <f t="shared" si="0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26">
        <f t="shared" si="5"/>
        <v>0</v>
      </c>
      <c r="D35" s="31">
        <f t="shared" si="2"/>
        <v>0</v>
      </c>
      <c r="E35" s="22">
        <f t="shared" si="3"/>
        <v>0</v>
      </c>
      <c r="F35" s="23">
        <f t="shared" si="4"/>
        <v>0</v>
      </c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26">
        <f t="shared" si="5"/>
        <v>0</v>
      </c>
      <c r="D36" s="31">
        <f t="shared" si="2"/>
        <v>0</v>
      </c>
      <c r="E36" s="22">
        <f t="shared" si="3"/>
        <v>0</v>
      </c>
      <c r="F36" s="23">
        <f t="shared" si="4"/>
        <v>0</v>
      </c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26">
        <f t="shared" si="5"/>
        <v>0</v>
      </c>
      <c r="D37" s="31">
        <f t="shared" si="2"/>
        <v>0</v>
      </c>
      <c r="E37" s="22">
        <f t="shared" si="3"/>
        <v>0</v>
      </c>
      <c r="F37" s="23">
        <f t="shared" si="4"/>
        <v>0</v>
      </c>
      <c r="G37" s="19">
        <f t="shared" si="0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26">
        <f t="shared" si="5"/>
        <v>0</v>
      </c>
      <c r="D38" s="31">
        <f t="shared" si="2"/>
        <v>0</v>
      </c>
      <c r="E38" s="22">
        <f t="shared" si="3"/>
        <v>0</v>
      </c>
      <c r="F38" s="23">
        <f t="shared" si="4"/>
        <v>0</v>
      </c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26">
        <f t="shared" si="5"/>
        <v>0</v>
      </c>
      <c r="D39" s="31">
        <f t="shared" si="2"/>
        <v>0</v>
      </c>
      <c r="E39" s="22">
        <f t="shared" si="3"/>
        <v>0</v>
      </c>
      <c r="F39" s="23">
        <f t="shared" si="4"/>
        <v>0</v>
      </c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26">
        <f t="shared" si="5"/>
        <v>0.17</v>
      </c>
      <c r="D40" s="31">
        <f t="shared" si="2"/>
        <v>0.45</v>
      </c>
      <c r="E40" s="22">
        <f t="shared" si="3"/>
        <v>0.43</v>
      </c>
      <c r="F40" s="23">
        <f t="shared" si="4"/>
        <v>0.31</v>
      </c>
      <c r="G40" s="19">
        <f t="shared" si="0"/>
        <v>1.36</v>
      </c>
      <c r="H40" s="55"/>
      <c r="I40" s="155">
        <v>0.17</v>
      </c>
      <c r="J40" s="155"/>
      <c r="K40" s="155"/>
      <c r="L40" s="154"/>
      <c r="M40" s="154">
        <v>0.2</v>
      </c>
      <c r="N40" s="154">
        <v>0.25</v>
      </c>
      <c r="O40" s="53">
        <v>0.1</v>
      </c>
      <c r="P40" s="53">
        <v>0.15</v>
      </c>
      <c r="Q40" s="53">
        <v>0.18</v>
      </c>
      <c r="R40" s="54">
        <v>0.15</v>
      </c>
      <c r="S40" s="54">
        <v>0.16</v>
      </c>
      <c r="T40" s="54"/>
    </row>
    <row r="41" spans="1:20" ht="13.5" customHeight="1">
      <c r="A41" s="2" t="s">
        <v>57</v>
      </c>
      <c r="B41" s="122" t="s">
        <v>89</v>
      </c>
      <c r="C41" s="26">
        <f t="shared" si="5"/>
        <v>0</v>
      </c>
      <c r="D41" s="31">
        <f t="shared" si="2"/>
        <v>0</v>
      </c>
      <c r="E41" s="22">
        <f t="shared" si="3"/>
        <v>0</v>
      </c>
      <c r="F41" s="23">
        <f t="shared" si="4"/>
        <v>0</v>
      </c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26">
        <f t="shared" si="5"/>
        <v>0</v>
      </c>
      <c r="D42" s="31">
        <f t="shared" si="2"/>
        <v>0</v>
      </c>
      <c r="E42" s="22">
        <f t="shared" si="3"/>
        <v>0</v>
      </c>
      <c r="F42" s="23">
        <f t="shared" si="4"/>
        <v>0</v>
      </c>
      <c r="G42" s="19">
        <f t="shared" si="0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26">
        <f t="shared" si="5"/>
        <v>0</v>
      </c>
      <c r="D43" s="31">
        <f t="shared" si="2"/>
        <v>0</v>
      </c>
      <c r="E43" s="22">
        <f t="shared" si="3"/>
        <v>0</v>
      </c>
      <c r="F43" s="23">
        <f t="shared" si="4"/>
        <v>0</v>
      </c>
      <c r="G43" s="19">
        <f t="shared" si="0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26">
        <f t="shared" si="5"/>
        <v>0</v>
      </c>
      <c r="D44" s="31">
        <f t="shared" si="2"/>
        <v>0</v>
      </c>
      <c r="E44" s="22">
        <f t="shared" si="3"/>
        <v>0</v>
      </c>
      <c r="F44" s="23">
        <f t="shared" si="4"/>
        <v>0</v>
      </c>
      <c r="G44" s="19">
        <f t="shared" si="0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26">
        <f t="shared" si="5"/>
        <v>0</v>
      </c>
      <c r="D45" s="31">
        <f t="shared" si="2"/>
        <v>0</v>
      </c>
      <c r="E45" s="22">
        <f t="shared" si="3"/>
        <v>0</v>
      </c>
      <c r="F45" s="23">
        <f t="shared" si="4"/>
        <v>0</v>
      </c>
      <c r="G45" s="19">
        <f t="shared" si="0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26">
        <f t="shared" si="5"/>
        <v>0</v>
      </c>
      <c r="D46" s="31">
        <f t="shared" si="2"/>
        <v>0</v>
      </c>
      <c r="E46" s="22">
        <f t="shared" si="3"/>
        <v>0</v>
      </c>
      <c r="F46" s="23">
        <f t="shared" si="4"/>
        <v>0</v>
      </c>
      <c r="G46" s="19">
        <f t="shared" si="0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26">
        <f t="shared" si="5"/>
        <v>0</v>
      </c>
      <c r="D47" s="31">
        <f t="shared" si="2"/>
        <v>0</v>
      </c>
      <c r="E47" s="22">
        <f t="shared" si="3"/>
        <v>0</v>
      </c>
      <c r="F47" s="23">
        <f t="shared" si="4"/>
        <v>0</v>
      </c>
      <c r="G47" s="19">
        <f t="shared" si="0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26">
        <f t="shared" si="5"/>
        <v>0</v>
      </c>
      <c r="D48" s="31">
        <f t="shared" si="2"/>
        <v>0</v>
      </c>
      <c r="E48" s="22">
        <f t="shared" si="3"/>
        <v>0</v>
      </c>
      <c r="F48" s="23">
        <f t="shared" si="4"/>
        <v>0</v>
      </c>
      <c r="G48" s="19">
        <f t="shared" si="0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26">
        <f t="shared" si="5"/>
        <v>0</v>
      </c>
      <c r="D49" s="31">
        <f t="shared" si="2"/>
        <v>0</v>
      </c>
      <c r="E49" s="22">
        <f t="shared" si="3"/>
        <v>0</v>
      </c>
      <c r="F49" s="23">
        <f t="shared" si="4"/>
        <v>0</v>
      </c>
      <c r="G49" s="19">
        <f t="shared" si="0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26">
        <f t="shared" si="5"/>
        <v>0</v>
      </c>
      <c r="D50" s="31">
        <f t="shared" si="2"/>
        <v>0</v>
      </c>
      <c r="E50" s="22">
        <f t="shared" si="3"/>
        <v>0</v>
      </c>
      <c r="F50" s="23">
        <f t="shared" si="4"/>
        <v>0</v>
      </c>
      <c r="G50" s="19">
        <f t="shared" si="0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26">
        <f t="shared" si="5"/>
        <v>0</v>
      </c>
      <c r="D51" s="31">
        <f t="shared" si="2"/>
        <v>0</v>
      </c>
      <c r="E51" s="22">
        <f t="shared" si="3"/>
        <v>0</v>
      </c>
      <c r="F51" s="23">
        <f t="shared" si="4"/>
        <v>0</v>
      </c>
      <c r="G51" s="19">
        <f t="shared" si="0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26"/>
      <c r="D52" s="31"/>
      <c r="E52" s="22"/>
      <c r="F52" s="23"/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26"/>
      <c r="D53" s="31"/>
      <c r="E53" s="22"/>
      <c r="F53" s="23"/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22"/>
      <c r="D54" s="22"/>
      <c r="E54" s="22"/>
      <c r="F54" s="23"/>
      <c r="G54" s="19">
        <f t="shared" si="0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106.46000000000001</v>
      </c>
      <c r="D55" s="129">
        <f>SUM(D6:D20,D22:D23,D25:D26,D32:D41,D48)</f>
        <v>101.06</v>
      </c>
      <c r="E55" s="129">
        <f>SUM(E6:E20,E22:E23,E25:E26,E32:E41,E48)</f>
        <v>91.7</v>
      </c>
      <c r="F55" s="129">
        <f>SUM(F6:F20,F22:F23,F25:F26,F32:F41,F48)</f>
        <v>175.69</v>
      </c>
      <c r="G55" s="129">
        <f>SUM(G6:G20,G22:G23,G25:G26,G32:G41,G48)</f>
        <v>474.9099999999999</v>
      </c>
      <c r="H55" s="129">
        <f aca="true" t="shared" si="6" ref="H55:T55">SUM(H6:H20,H22:H23,H25:H26,H32:H41,H48)</f>
        <v>0</v>
      </c>
      <c r="I55" s="129">
        <f t="shared" si="6"/>
        <v>34.25</v>
      </c>
      <c r="J55" s="129">
        <f t="shared" si="6"/>
        <v>31.72</v>
      </c>
      <c r="K55" s="129">
        <f t="shared" si="6"/>
        <v>40.49000000000001</v>
      </c>
      <c r="L55" s="129">
        <f>SUM(L6:L20,L22:L23,L25:L26,L32:L41,L48)</f>
        <v>29.03</v>
      </c>
      <c r="M55" s="129">
        <f t="shared" si="6"/>
        <v>31.249999999999996</v>
      </c>
      <c r="N55" s="129">
        <f t="shared" si="6"/>
        <v>40.78</v>
      </c>
      <c r="O55" s="129">
        <f t="shared" si="6"/>
        <v>30.240000000000002</v>
      </c>
      <c r="P55" s="129">
        <f t="shared" si="6"/>
        <v>17.58</v>
      </c>
      <c r="Q55" s="129">
        <f t="shared" si="6"/>
        <v>43.879999999999995</v>
      </c>
      <c r="R55" s="129">
        <f t="shared" si="6"/>
        <v>97.03</v>
      </c>
      <c r="S55" s="129">
        <f t="shared" si="6"/>
        <v>37.209999999999994</v>
      </c>
      <c r="T55" s="129">
        <f t="shared" si="6"/>
        <v>41.449999999999996</v>
      </c>
      <c r="U55" s="74">
        <f>SUM(C55:T55)</f>
        <v>1424.73</v>
      </c>
    </row>
    <row r="56" spans="1:20" ht="13.5" customHeight="1">
      <c r="A56" s="93" t="s">
        <v>140</v>
      </c>
      <c r="B56" s="91" t="s">
        <v>62</v>
      </c>
      <c r="C56" s="109">
        <f>SUM(I56:K56)</f>
        <v>2033.8400000000001</v>
      </c>
      <c r="D56" s="109">
        <f>SUM(L56:N56)</f>
        <v>2112.9700000000003</v>
      </c>
      <c r="E56" s="109">
        <f>SUM(O56:Q56)</f>
        <v>2210.32</v>
      </c>
      <c r="F56" s="109">
        <f>SUM(R56:T56)</f>
        <v>2026.8</v>
      </c>
      <c r="G56" s="110">
        <f>SUM(C56:F56)</f>
        <v>8383.93</v>
      </c>
      <c r="H56" s="55"/>
      <c r="I56" s="113">
        <v>705.04</v>
      </c>
      <c r="J56" s="113">
        <v>616.2</v>
      </c>
      <c r="K56" s="113">
        <v>712.6</v>
      </c>
      <c r="L56" s="113">
        <v>718.44</v>
      </c>
      <c r="M56" s="113">
        <v>704.04</v>
      </c>
      <c r="N56" s="113">
        <v>690.49</v>
      </c>
      <c r="O56" s="113">
        <v>758.04</v>
      </c>
      <c r="P56" s="113">
        <v>750.86</v>
      </c>
      <c r="Q56" s="113">
        <v>701.42</v>
      </c>
      <c r="R56" s="113">
        <v>709.52</v>
      </c>
      <c r="S56" s="113">
        <v>648.52</v>
      </c>
      <c r="T56" s="113">
        <v>668.76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1" ht="13.5" customHeight="1">
      <c r="A58" s="15" t="s">
        <v>75</v>
      </c>
      <c r="B58" s="16"/>
      <c r="C58" s="104">
        <f>SUM(C6:C51,C56)</f>
        <v>2140.3</v>
      </c>
      <c r="D58" s="104">
        <f>SUM(D6:D51,D56)</f>
        <v>2214.03</v>
      </c>
      <c r="E58" s="104">
        <f>SUM(E6:E51,E56)</f>
        <v>2302.02</v>
      </c>
      <c r="F58" s="104">
        <f>SUM(F6:F51,F56)</f>
        <v>2202.49</v>
      </c>
      <c r="G58" s="104">
        <f>SUM(C58:F58)</f>
        <v>8858.84</v>
      </c>
      <c r="H58" s="55"/>
      <c r="I58" s="43">
        <f>SUM(I55:I57)</f>
        <v>739.29</v>
      </c>
      <c r="J58" s="43">
        <f aca="true" t="shared" si="7" ref="J58:T58">SUM(J55:J57)</f>
        <v>647.9200000000001</v>
      </c>
      <c r="K58" s="43">
        <f t="shared" si="7"/>
        <v>753.09</v>
      </c>
      <c r="L58" s="43">
        <f t="shared" si="7"/>
        <v>747.47</v>
      </c>
      <c r="M58" s="43">
        <f t="shared" si="7"/>
        <v>735.29</v>
      </c>
      <c r="N58" s="43">
        <f t="shared" si="7"/>
        <v>731.27</v>
      </c>
      <c r="O58" s="43">
        <f>SUM(O55:O57)</f>
        <v>788.28</v>
      </c>
      <c r="P58" s="43">
        <f>SUM(P55:P57)</f>
        <v>768.44</v>
      </c>
      <c r="Q58" s="43">
        <f>SUM(Q55:Q57)</f>
        <v>745.3</v>
      </c>
      <c r="R58" s="43">
        <f t="shared" si="7"/>
        <v>806.55</v>
      </c>
      <c r="S58" s="43">
        <f t="shared" si="7"/>
        <v>685.73</v>
      </c>
      <c r="T58" s="43">
        <f t="shared" si="7"/>
        <v>710.21</v>
      </c>
      <c r="U58" s="131">
        <f>SUM(C58:T58)</f>
        <v>26576.519999999997</v>
      </c>
    </row>
    <row r="59" spans="1:21" ht="13.5" customHeight="1">
      <c r="A59" s="2" t="s">
        <v>63</v>
      </c>
      <c r="B59" s="2"/>
      <c r="C59" s="7">
        <f>C55/C58</f>
        <v>0.04974069055739849</v>
      </c>
      <c r="D59" s="7">
        <f>D55/D58</f>
        <v>0.04564527129262024</v>
      </c>
      <c r="E59" s="7">
        <f>E55/E58</f>
        <v>0.03983458006446512</v>
      </c>
      <c r="F59" s="7">
        <f>F55/F58</f>
        <v>0.07976880712284733</v>
      </c>
      <c r="G59" s="7">
        <f>G55/G58</f>
        <v>0.05360859886847487</v>
      </c>
      <c r="H59" s="55"/>
      <c r="I59" s="63">
        <f aca="true" t="shared" si="8" ref="I59:T59">I55/I58</f>
        <v>0.04632823384598737</v>
      </c>
      <c r="J59" s="63">
        <f t="shared" si="8"/>
        <v>0.04895666131621187</v>
      </c>
      <c r="K59" s="63">
        <f t="shared" si="8"/>
        <v>0.05376515423123399</v>
      </c>
      <c r="L59" s="63">
        <f t="shared" si="8"/>
        <v>0.0388376791041781</v>
      </c>
      <c r="M59" s="63">
        <f t="shared" si="8"/>
        <v>0.042500238001332805</v>
      </c>
      <c r="N59" s="63">
        <f t="shared" si="8"/>
        <v>0.05576599614369522</v>
      </c>
      <c r="O59" s="63">
        <f t="shared" si="8"/>
        <v>0.03836200334906379</v>
      </c>
      <c r="P59" s="63">
        <f t="shared" si="8"/>
        <v>0.02287751808859507</v>
      </c>
      <c r="Q59" s="63">
        <f>Q55/Q58</f>
        <v>0.05887562055548101</v>
      </c>
      <c r="R59" s="63">
        <f t="shared" si="8"/>
        <v>0.12030252309218276</v>
      </c>
      <c r="S59" s="63">
        <f t="shared" si="8"/>
        <v>0.05426333979846294</v>
      </c>
      <c r="T59" s="63">
        <f t="shared" si="8"/>
        <v>0.058363019388631525</v>
      </c>
      <c r="U59" s="149">
        <f>U55/U58</f>
        <v>0.05360859886847489</v>
      </c>
    </row>
    <row r="60" ht="12.75">
      <c r="H60" s="62"/>
    </row>
    <row r="61" spans="1:15" ht="12.75">
      <c r="A61" s="147" t="s">
        <v>162</v>
      </c>
      <c r="B61" s="147" t="s">
        <v>161</v>
      </c>
      <c r="C61" s="147"/>
      <c r="D61" s="148"/>
      <c r="E61" s="148"/>
      <c r="F61" s="148"/>
      <c r="G61" s="148"/>
      <c r="H61" s="148"/>
      <c r="I61" s="148">
        <v>1.4</v>
      </c>
      <c r="J61" s="148"/>
      <c r="K61" s="148"/>
      <c r="L61" s="148"/>
      <c r="M61" s="148"/>
      <c r="N61" s="148"/>
      <c r="O61" s="148"/>
    </row>
    <row r="62" spans="8:20" ht="12.75">
      <c r="H62" s="62"/>
      <c r="I62" s="74">
        <f>SUM(I6:I54,I56)</f>
        <v>739.29</v>
      </c>
      <c r="J62" s="74">
        <f aca="true" t="shared" si="9" ref="J62:T62">SUM(J6:J54,J56)</f>
        <v>647.9200000000001</v>
      </c>
      <c r="K62" s="74">
        <f t="shared" si="9"/>
        <v>753.09</v>
      </c>
      <c r="L62" s="74"/>
      <c r="M62" s="74">
        <f t="shared" si="9"/>
        <v>735.29</v>
      </c>
      <c r="N62" s="74">
        <f t="shared" si="9"/>
        <v>731.27</v>
      </c>
      <c r="O62" s="74">
        <f>SUM(O6:O54,O56,O61)</f>
        <v>788.28</v>
      </c>
      <c r="P62" s="74">
        <f t="shared" si="9"/>
        <v>768.44</v>
      </c>
      <c r="Q62" s="74">
        <f t="shared" si="9"/>
        <v>745.3</v>
      </c>
      <c r="R62" s="74">
        <f t="shared" si="9"/>
        <v>806.55</v>
      </c>
      <c r="S62" s="74">
        <f t="shared" si="9"/>
        <v>685.73</v>
      </c>
      <c r="T62" s="74">
        <f t="shared" si="9"/>
        <v>710.21</v>
      </c>
    </row>
    <row r="63" spans="1:8" ht="12.75">
      <c r="A63" s="145"/>
      <c r="B63" s="144"/>
      <c r="C63" s="144"/>
      <c r="D63" s="62"/>
      <c r="H63" s="62"/>
    </row>
    <row r="64" spans="1:16" ht="12.75">
      <c r="A64" s="144"/>
      <c r="B64" s="146"/>
      <c r="C64" s="146"/>
      <c r="D64" s="146"/>
      <c r="I64" s="74"/>
      <c r="P64" s="74"/>
    </row>
  </sheetData>
  <sheetProtection/>
  <mergeCells count="9">
    <mergeCell ref="A15:A16"/>
    <mergeCell ref="A34:A35"/>
    <mergeCell ref="A36:A37"/>
    <mergeCell ref="A6:A7"/>
    <mergeCell ref="A9:A10"/>
    <mergeCell ref="A17:A20"/>
    <mergeCell ref="A25:A26"/>
    <mergeCell ref="A27:A31"/>
    <mergeCell ref="A32:A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U56" sqref="U56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9" width="9.28125" style="0" customWidth="1"/>
    <col min="10" max="10" width="9.8515625" style="0" customWidth="1"/>
    <col min="11" max="20" width="7.710937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116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102</v>
      </c>
      <c r="O3" s="2" t="s">
        <v>103</v>
      </c>
      <c r="P3" s="2" t="s">
        <v>104</v>
      </c>
      <c r="Q3" s="2" t="s">
        <v>105</v>
      </c>
      <c r="R3" s="2" t="s">
        <v>106</v>
      </c>
      <c r="S3" s="2" t="s">
        <v>107</v>
      </c>
      <c r="T3" s="2" t="s">
        <v>108</v>
      </c>
    </row>
    <row r="4" spans="1:8" ht="13.5" customHeight="1">
      <c r="A4" s="2" t="s">
        <v>96</v>
      </c>
      <c r="B4" s="2">
        <v>12466</v>
      </c>
      <c r="C4" s="2"/>
      <c r="D4" s="3" t="s">
        <v>84</v>
      </c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22">
        <f>SUM(I6:K6)</f>
        <v>0</v>
      </c>
      <c r="D6" s="22">
        <f aca="true" t="shared" si="0" ref="D6:D13">SUM(L6:N6)</f>
        <v>0</v>
      </c>
      <c r="E6" s="22">
        <f aca="true" t="shared" si="1" ref="E6:E12">SUM(O6:Q6)</f>
        <v>0</v>
      </c>
      <c r="F6" s="22">
        <f aca="true" t="shared" si="2" ref="F6:F12">SUM(R6:T6)</f>
        <v>0</v>
      </c>
      <c r="G6" s="72">
        <f aca="true" t="shared" si="3" ref="G6:G41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22">
        <f>SUM(I7:K7)</f>
        <v>0</v>
      </c>
      <c r="D7" s="22">
        <f t="shared" si="0"/>
        <v>0</v>
      </c>
      <c r="E7" s="22">
        <f t="shared" si="1"/>
        <v>0</v>
      </c>
      <c r="F7" s="22">
        <f t="shared" si="2"/>
        <v>0</v>
      </c>
      <c r="G7" s="72">
        <f t="shared" si="3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22">
        <v>0</v>
      </c>
      <c r="D8" s="22">
        <f t="shared" si="0"/>
        <v>0</v>
      </c>
      <c r="E8" s="22">
        <f t="shared" si="1"/>
        <v>0</v>
      </c>
      <c r="F8" s="23">
        <f t="shared" si="2"/>
        <v>0</v>
      </c>
      <c r="G8" s="72">
        <f t="shared" si="3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1" ht="13.5" customHeight="1">
      <c r="A9" s="176" t="s">
        <v>13</v>
      </c>
      <c r="B9" s="122" t="s">
        <v>14</v>
      </c>
      <c r="C9" s="24">
        <f>SUM(I9:K9)</f>
        <v>0</v>
      </c>
      <c r="D9" s="24">
        <f t="shared" si="0"/>
        <v>0</v>
      </c>
      <c r="E9" s="24">
        <f t="shared" si="1"/>
        <v>0</v>
      </c>
      <c r="F9" s="25">
        <f t="shared" si="2"/>
        <v>0</v>
      </c>
      <c r="G9" s="72">
        <f t="shared" si="3"/>
        <v>0</v>
      </c>
      <c r="H9" s="55"/>
      <c r="I9" s="155"/>
      <c r="J9" s="155"/>
      <c r="K9" s="155"/>
      <c r="L9" s="154"/>
      <c r="M9" s="154"/>
      <c r="N9" s="154"/>
      <c r="O9" s="53"/>
      <c r="P9" s="53"/>
      <c r="Q9" s="53"/>
      <c r="R9" s="54"/>
      <c r="S9" s="54"/>
      <c r="T9" s="54"/>
      <c r="U9" s="74"/>
    </row>
    <row r="10" spans="1:20" ht="13.5" customHeight="1">
      <c r="A10" s="177"/>
      <c r="B10" s="122" t="s">
        <v>15</v>
      </c>
      <c r="C10" s="24">
        <f>SUM(I10:K10)</f>
        <v>89.47999999999999</v>
      </c>
      <c r="D10" s="24">
        <f t="shared" si="0"/>
        <v>84.77</v>
      </c>
      <c r="E10" s="24">
        <f t="shared" si="1"/>
        <v>87.02</v>
      </c>
      <c r="F10" s="25">
        <f t="shared" si="2"/>
        <v>89.61</v>
      </c>
      <c r="G10" s="72">
        <f t="shared" si="3"/>
        <v>350.88</v>
      </c>
      <c r="H10" s="55"/>
      <c r="I10" s="155">
        <v>30.08</v>
      </c>
      <c r="J10" s="155">
        <v>29.38</v>
      </c>
      <c r="K10" s="155">
        <v>30.02</v>
      </c>
      <c r="L10" s="154">
        <v>28.8</v>
      </c>
      <c r="M10" s="154">
        <v>30.14</v>
      </c>
      <c r="N10" s="154">
        <v>25.83</v>
      </c>
      <c r="O10" s="53">
        <v>29.12</v>
      </c>
      <c r="P10" s="53">
        <v>29.1</v>
      </c>
      <c r="Q10" s="53">
        <v>28.8</v>
      </c>
      <c r="R10" s="54">
        <v>28.6</v>
      </c>
      <c r="S10" s="54">
        <v>29.02</v>
      </c>
      <c r="T10" s="54">
        <v>31.99</v>
      </c>
    </row>
    <row r="11" spans="1:20" ht="13.5" customHeight="1">
      <c r="A11" s="2" t="s">
        <v>16</v>
      </c>
      <c r="B11" s="122" t="s">
        <v>17</v>
      </c>
      <c r="C11" s="24">
        <f>SUM(I11:K11)</f>
        <v>0</v>
      </c>
      <c r="D11" s="24">
        <f t="shared" si="0"/>
        <v>0</v>
      </c>
      <c r="E11" s="24">
        <f t="shared" si="1"/>
        <v>0</v>
      </c>
      <c r="F11" s="25">
        <f t="shared" si="2"/>
        <v>0</v>
      </c>
      <c r="G11" s="72">
        <f t="shared" si="3"/>
        <v>0</v>
      </c>
      <c r="H11" s="55"/>
      <c r="I11" s="155"/>
      <c r="J11" s="155"/>
      <c r="K11" s="155"/>
      <c r="L11" s="154"/>
      <c r="M11" s="154"/>
      <c r="N11" s="154"/>
      <c r="O11" s="53"/>
      <c r="P11" s="53"/>
      <c r="Q11" s="53"/>
      <c r="R11" s="54"/>
      <c r="S11" s="54"/>
      <c r="T11" s="54"/>
    </row>
    <row r="12" spans="1:21" ht="13.5" customHeight="1">
      <c r="A12" s="2" t="s">
        <v>18</v>
      </c>
      <c r="B12" s="122" t="s">
        <v>19</v>
      </c>
      <c r="C12" s="22">
        <f>SUM(I12:K12)</f>
        <v>0</v>
      </c>
      <c r="D12" s="31">
        <f t="shared" si="0"/>
        <v>0</v>
      </c>
      <c r="E12" s="22">
        <f t="shared" si="1"/>
        <v>0</v>
      </c>
      <c r="F12" s="23">
        <f t="shared" si="2"/>
        <v>0</v>
      </c>
      <c r="G12" s="72">
        <f t="shared" si="3"/>
        <v>0</v>
      </c>
      <c r="H12" s="55"/>
      <c r="I12" s="155"/>
      <c r="J12" s="155"/>
      <c r="K12" s="155"/>
      <c r="L12" s="154"/>
      <c r="M12" s="154"/>
      <c r="N12" s="154"/>
      <c r="O12" s="53"/>
      <c r="P12" s="53"/>
      <c r="Q12" s="53"/>
      <c r="R12" s="54"/>
      <c r="S12" s="54"/>
      <c r="T12" s="54"/>
      <c r="U12" s="74"/>
    </row>
    <row r="13" spans="1:20" ht="13.5" customHeight="1">
      <c r="A13" s="2" t="s">
        <v>20</v>
      </c>
      <c r="B13" s="122" t="s">
        <v>21</v>
      </c>
      <c r="C13" s="22">
        <f>SUM(I13:K13)</f>
        <v>2.64</v>
      </c>
      <c r="D13" s="22">
        <f t="shared" si="0"/>
        <v>0</v>
      </c>
      <c r="E13" s="22">
        <f>SUM(O13:Q13)</f>
        <v>0</v>
      </c>
      <c r="F13" s="22">
        <f>SUM(R13:T13)</f>
        <v>1.57</v>
      </c>
      <c r="G13" s="72">
        <f t="shared" si="3"/>
        <v>4.21</v>
      </c>
      <c r="H13" s="55"/>
      <c r="I13" s="155">
        <v>2.64</v>
      </c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>
        <v>1.57</v>
      </c>
    </row>
    <row r="14" spans="1:20" ht="13.5" customHeight="1">
      <c r="A14" s="2" t="s">
        <v>22</v>
      </c>
      <c r="B14" s="122" t="s">
        <v>23</v>
      </c>
      <c r="C14" s="22"/>
      <c r="D14" s="22"/>
      <c r="E14" s="22"/>
      <c r="F14" s="23"/>
      <c r="G14" s="72">
        <f t="shared" si="3"/>
        <v>0</v>
      </c>
      <c r="H14" s="55"/>
      <c r="I14" s="155"/>
      <c r="J14" s="155"/>
      <c r="K14" s="155"/>
      <c r="L14" s="154"/>
      <c r="M14" s="154"/>
      <c r="N14" s="154"/>
      <c r="O14" s="53"/>
      <c r="P14" s="53"/>
      <c r="Q14" s="53"/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22"/>
      <c r="D15" s="22"/>
      <c r="E15" s="22"/>
      <c r="F15" s="23"/>
      <c r="G15" s="72"/>
      <c r="H15" s="55"/>
      <c r="I15" s="155"/>
      <c r="J15" s="155"/>
      <c r="K15" s="155"/>
      <c r="L15" s="154"/>
      <c r="M15" s="154"/>
      <c r="N15" s="154"/>
      <c r="O15" s="53"/>
      <c r="P15" s="53"/>
      <c r="Q15" s="53"/>
      <c r="R15" s="54"/>
      <c r="S15" s="54"/>
      <c r="T15" s="54"/>
    </row>
    <row r="16" spans="1:20" ht="13.5" customHeight="1">
      <c r="A16" s="177"/>
      <c r="B16" s="122" t="s">
        <v>86</v>
      </c>
      <c r="C16" s="22"/>
      <c r="D16" s="22"/>
      <c r="E16" s="22"/>
      <c r="F16" s="23"/>
      <c r="G16" s="72">
        <f t="shared" si="3"/>
        <v>0</v>
      </c>
      <c r="H16" s="55"/>
      <c r="I16" s="156"/>
      <c r="J16" s="156"/>
      <c r="K16" s="156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26"/>
      <c r="D17" s="32"/>
      <c r="E17" s="32"/>
      <c r="F17" s="33"/>
      <c r="G17" s="72">
        <f t="shared" si="3"/>
        <v>0</v>
      </c>
      <c r="H17" s="55"/>
      <c r="I17" s="155">
        <v>0.09</v>
      </c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26">
        <f>SUM(I18:K18)</f>
        <v>0</v>
      </c>
      <c r="D18" s="32">
        <f>SUM(L18:N18)</f>
        <v>0</v>
      </c>
      <c r="E18" s="32">
        <f>SUM(O18:Q18)</f>
        <v>0</v>
      </c>
      <c r="F18" s="25">
        <f>SUM(R18:T18)</f>
        <v>0</v>
      </c>
      <c r="G18" s="72">
        <f t="shared" si="3"/>
        <v>0</v>
      </c>
      <c r="H18" s="55"/>
      <c r="I18" s="155"/>
      <c r="J18" s="155"/>
      <c r="K18" s="155"/>
      <c r="L18" s="154"/>
      <c r="M18" s="154"/>
      <c r="N18" s="154"/>
      <c r="O18" s="53"/>
      <c r="P18" s="53"/>
      <c r="Q18" s="53"/>
      <c r="R18" s="54"/>
      <c r="S18" s="54"/>
      <c r="T18" s="54"/>
    </row>
    <row r="19" spans="1:20" ht="13.5" customHeight="1">
      <c r="A19" s="181"/>
      <c r="B19" s="125" t="s">
        <v>27</v>
      </c>
      <c r="C19" s="29">
        <f>SUM(I19:K19)</f>
        <v>0</v>
      </c>
      <c r="D19" s="34">
        <f>SUM(L19:N19)</f>
        <v>0</v>
      </c>
      <c r="E19" s="34">
        <f>SUM(O19:Q19)</f>
        <v>2.22</v>
      </c>
      <c r="F19" s="28">
        <f>SUM(R18:T18)</f>
        <v>0</v>
      </c>
      <c r="G19" s="72">
        <f t="shared" si="3"/>
        <v>2.22</v>
      </c>
      <c r="H19" s="55"/>
      <c r="I19" s="155"/>
      <c r="J19" s="155"/>
      <c r="K19" s="155"/>
      <c r="L19" s="154"/>
      <c r="M19" s="154"/>
      <c r="N19" s="154"/>
      <c r="O19" s="53"/>
      <c r="P19" s="53"/>
      <c r="Q19" s="53">
        <v>2.22</v>
      </c>
      <c r="R19" s="54"/>
      <c r="S19" s="54"/>
      <c r="T19" s="54"/>
    </row>
    <row r="20" spans="1:20" ht="13.5" customHeight="1">
      <c r="A20" s="177"/>
      <c r="B20" s="123" t="s">
        <v>29</v>
      </c>
      <c r="C20" s="22"/>
      <c r="D20" s="22"/>
      <c r="E20" s="22"/>
      <c r="F20" s="23"/>
      <c r="G20" s="72">
        <f t="shared" si="3"/>
        <v>0</v>
      </c>
      <c r="H20" s="55"/>
      <c r="I20" s="155"/>
      <c r="J20" s="155"/>
      <c r="K20" s="155"/>
      <c r="L20" s="154"/>
      <c r="M20" s="154"/>
      <c r="N20" s="154"/>
      <c r="O20" s="53"/>
      <c r="P20" s="53"/>
      <c r="Q20" s="53"/>
      <c r="R20" s="54"/>
      <c r="S20" s="54"/>
      <c r="T20" s="54"/>
    </row>
    <row r="21" spans="1:20" ht="13.5" customHeight="1">
      <c r="A21" s="2" t="s">
        <v>30</v>
      </c>
      <c r="B21" s="11" t="s">
        <v>31</v>
      </c>
      <c r="C21" s="22"/>
      <c r="D21" s="22">
        <f>SUM(L21:N21)</f>
        <v>0</v>
      </c>
      <c r="E21" s="22"/>
      <c r="F21" s="22"/>
      <c r="G21" s="72">
        <f t="shared" si="3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22">
        <f>SUM(I22:K22)</f>
        <v>0</v>
      </c>
      <c r="D22" s="22">
        <f>SUM(L22:N22)</f>
        <v>0</v>
      </c>
      <c r="E22" s="22">
        <f>SUM(O22:Q22)</f>
        <v>0</v>
      </c>
      <c r="F22" s="23">
        <f>SUM(R22:T22)</f>
        <v>0</v>
      </c>
      <c r="G22" s="72">
        <f t="shared" si="3"/>
        <v>0</v>
      </c>
      <c r="H22" s="55"/>
      <c r="I22" s="155"/>
      <c r="J22" s="155"/>
      <c r="K22" s="155"/>
      <c r="L22" s="154"/>
      <c r="M22" s="154"/>
      <c r="N22" s="154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22"/>
      <c r="D23" s="22"/>
      <c r="E23" s="22"/>
      <c r="F23" s="23"/>
      <c r="G23" s="72">
        <f t="shared" si="3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22">
        <f>SUM(I24:K24)</f>
        <v>0</v>
      </c>
      <c r="D24" s="22">
        <f>SUM(L24:N24)</f>
        <v>0</v>
      </c>
      <c r="E24" s="22">
        <f>SUM(O24:Q24)</f>
        <v>0</v>
      </c>
      <c r="F24" s="23">
        <f>SUM(R24:T24)</f>
        <v>0</v>
      </c>
      <c r="G24" s="72">
        <f t="shared" si="3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22"/>
      <c r="D25" s="22"/>
      <c r="E25" s="22"/>
      <c r="F25" s="23"/>
      <c r="G25" s="72">
        <f t="shared" si="3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22"/>
      <c r="D26" s="22"/>
      <c r="E26" s="22"/>
      <c r="F26" s="23"/>
      <c r="G26" s="72">
        <f t="shared" si="3"/>
        <v>0</v>
      </c>
      <c r="H26" s="55"/>
      <c r="I26" s="155"/>
      <c r="J26" s="155"/>
      <c r="K26" s="155"/>
      <c r="L26" s="154"/>
      <c r="M26" s="154"/>
      <c r="N26" s="154"/>
      <c r="O26" s="53"/>
      <c r="P26" s="53"/>
      <c r="Q26" s="53"/>
      <c r="R26" s="54"/>
      <c r="S26" s="54"/>
      <c r="T26" s="54"/>
    </row>
    <row r="27" spans="1:20" ht="13.5" customHeight="1">
      <c r="A27" s="178" t="s">
        <v>155</v>
      </c>
      <c r="B27" s="10" t="s">
        <v>42</v>
      </c>
      <c r="C27" s="115"/>
      <c r="D27" s="115"/>
      <c r="E27" s="115"/>
      <c r="F27" s="115"/>
      <c r="G27" s="118">
        <f t="shared" si="3"/>
        <v>0</v>
      </c>
      <c r="H27" s="55"/>
      <c r="I27" s="161"/>
      <c r="J27" s="161"/>
      <c r="K27" s="161"/>
      <c r="L27" s="159"/>
      <c r="M27" s="159"/>
      <c r="N27" s="159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116"/>
      <c r="D28" s="116"/>
      <c r="E28" s="116"/>
      <c r="F28" s="116"/>
      <c r="G28" s="119"/>
      <c r="H28" s="55"/>
      <c r="I28" s="162"/>
      <c r="J28" s="162"/>
      <c r="K28" s="162"/>
      <c r="L28" s="160"/>
      <c r="M28" s="160"/>
      <c r="N28" s="160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32"/>
      <c r="D29" s="32"/>
      <c r="E29" s="32"/>
      <c r="F29" s="36"/>
      <c r="G29" s="72">
        <f t="shared" si="3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34"/>
      <c r="D30" s="34"/>
      <c r="E30" s="34"/>
      <c r="F30" s="37"/>
      <c r="G30" s="72">
        <f t="shared" si="3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35"/>
      <c r="D31" s="35"/>
      <c r="E31" s="35"/>
      <c r="F31" s="38"/>
      <c r="G31" s="72">
        <f t="shared" si="3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22"/>
      <c r="D32" s="22"/>
      <c r="E32" s="22"/>
      <c r="F32" s="23"/>
      <c r="G32" s="72">
        <f t="shared" si="3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22"/>
      <c r="D33" s="22"/>
      <c r="E33" s="22"/>
      <c r="F33" s="23"/>
      <c r="G33" s="72">
        <f t="shared" si="3"/>
        <v>0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/>
      <c r="S33" s="54"/>
      <c r="T33" s="54"/>
    </row>
    <row r="34" spans="1:20" ht="13.5" customHeight="1">
      <c r="A34" s="176" t="s">
        <v>47</v>
      </c>
      <c r="B34" s="126" t="s">
        <v>88</v>
      </c>
      <c r="C34" s="22"/>
      <c r="D34" s="22"/>
      <c r="E34" s="22"/>
      <c r="F34" s="23"/>
      <c r="G34" s="72">
        <f t="shared" si="3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22"/>
      <c r="D35" s="22"/>
      <c r="E35" s="22"/>
      <c r="F35" s="23"/>
      <c r="G35" s="72">
        <f t="shared" si="3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22"/>
      <c r="D36" s="22"/>
      <c r="E36" s="22"/>
      <c r="F36" s="23"/>
      <c r="G36" s="72">
        <f t="shared" si="3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22"/>
      <c r="D37" s="22"/>
      <c r="E37" s="22"/>
      <c r="F37" s="23"/>
      <c r="G37" s="72">
        <f t="shared" si="3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22"/>
      <c r="D38" s="22"/>
      <c r="E38" s="22"/>
      <c r="F38" s="23"/>
      <c r="G38" s="72">
        <f t="shared" si="3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22"/>
      <c r="D39" s="22"/>
      <c r="E39" s="22"/>
      <c r="F39" s="23"/>
      <c r="G39" s="72">
        <f t="shared" si="3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22"/>
      <c r="D40" s="22"/>
      <c r="E40" s="22"/>
      <c r="F40" s="23"/>
      <c r="G40" s="72">
        <f t="shared" si="3"/>
        <v>0</v>
      </c>
      <c r="H40" s="55"/>
      <c r="I40" s="155">
        <v>0.32</v>
      </c>
      <c r="J40" s="155"/>
      <c r="K40" s="155"/>
      <c r="L40" s="154"/>
      <c r="M40" s="154"/>
      <c r="N40" s="154"/>
      <c r="O40" s="53">
        <v>0.1</v>
      </c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22"/>
      <c r="D41" s="22"/>
      <c r="E41" s="22"/>
      <c r="F41" s="23"/>
      <c r="G41" s="72">
        <f t="shared" si="3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22"/>
      <c r="D42" s="22"/>
      <c r="E42" s="22"/>
      <c r="F42" s="23"/>
      <c r="G42" s="72">
        <f aca="true" t="shared" si="4" ref="G42:G54">SUM(C42:F42)</f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22"/>
      <c r="D43" s="22"/>
      <c r="E43" s="22"/>
      <c r="F43" s="23"/>
      <c r="G43" s="72">
        <f t="shared" si="4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13.5" customHeight="1">
      <c r="A44" s="96" t="s">
        <v>142</v>
      </c>
      <c r="B44" s="97" t="s">
        <v>130</v>
      </c>
      <c r="C44" s="22"/>
      <c r="D44" s="22"/>
      <c r="E44" s="22"/>
      <c r="F44" s="23"/>
      <c r="G44" s="72">
        <f t="shared" si="4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22"/>
      <c r="D45" s="22"/>
      <c r="E45" s="22"/>
      <c r="F45" s="23"/>
      <c r="G45" s="72">
        <f t="shared" si="4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22"/>
      <c r="D46" s="22"/>
      <c r="E46" s="22"/>
      <c r="F46" s="23"/>
      <c r="G46" s="72">
        <f t="shared" si="4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22"/>
      <c r="D47" s="22"/>
      <c r="E47" s="22"/>
      <c r="F47" s="23"/>
      <c r="G47" s="72">
        <f t="shared" si="4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22"/>
      <c r="D48" s="22"/>
      <c r="E48" s="22"/>
      <c r="F48" s="23"/>
      <c r="G48" s="72">
        <f t="shared" si="4"/>
        <v>0</v>
      </c>
      <c r="H48" s="55"/>
      <c r="I48" s="163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22"/>
      <c r="D49" s="22"/>
      <c r="E49" s="22"/>
      <c r="F49" s="23"/>
      <c r="G49" s="72">
        <f t="shared" si="4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22"/>
      <c r="D50" s="22"/>
      <c r="E50" s="22"/>
      <c r="F50" s="23"/>
      <c r="G50" s="72">
        <f t="shared" si="4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22"/>
      <c r="D51" s="22"/>
      <c r="E51" s="22"/>
      <c r="F51" s="23"/>
      <c r="G51" s="72">
        <f t="shared" si="4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22"/>
      <c r="D52" s="22"/>
      <c r="E52" s="22"/>
      <c r="F52" s="23"/>
      <c r="G52" s="72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22"/>
      <c r="D53" s="22"/>
      <c r="E53" s="22"/>
      <c r="F53" s="23"/>
      <c r="G53" s="72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22"/>
      <c r="D54" s="22"/>
      <c r="E54" s="22"/>
      <c r="F54" s="23"/>
      <c r="G54" s="72">
        <f t="shared" si="4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92.11999999999999</v>
      </c>
      <c r="D55" s="129">
        <f>SUM(D6:D20,D22:D23,D25:D26,D32:D41,D48)</f>
        <v>84.77</v>
      </c>
      <c r="E55" s="129">
        <f>SUM(E6:E20,E22:E23,E25:E26,E32:E41,E48)</f>
        <v>89.24</v>
      </c>
      <c r="F55" s="129">
        <f>SUM(F6:F20,F22:F23,F25:F26,F32:F41,F48)</f>
        <v>91.17999999999999</v>
      </c>
      <c r="G55" s="129">
        <f>SUM(G6:G20,G22:G23,G25:G26,G32:G41,G48)</f>
        <v>357.31</v>
      </c>
      <c r="H55" s="129">
        <f aca="true" t="shared" si="5" ref="H55:T55">SUM(H6:H20,H22:H23,H25:H26,H32:H41,H48)</f>
        <v>0</v>
      </c>
      <c r="I55" s="129">
        <f t="shared" si="5"/>
        <v>33.13</v>
      </c>
      <c r="J55" s="129">
        <f t="shared" si="5"/>
        <v>29.38</v>
      </c>
      <c r="K55" s="129">
        <f t="shared" si="5"/>
        <v>30.02</v>
      </c>
      <c r="L55" s="129">
        <f>SUM(L6:L20,L22:L23,L25:L26,L32:L41,L48)</f>
        <v>28.8</v>
      </c>
      <c r="M55" s="129">
        <f t="shared" si="5"/>
        <v>30.14</v>
      </c>
      <c r="N55" s="129">
        <f t="shared" si="5"/>
        <v>25.83</v>
      </c>
      <c r="O55" s="129">
        <f t="shared" si="5"/>
        <v>29.220000000000002</v>
      </c>
      <c r="P55" s="129">
        <f t="shared" si="5"/>
        <v>29.1</v>
      </c>
      <c r="Q55" s="129">
        <f t="shared" si="5"/>
        <v>31.02</v>
      </c>
      <c r="R55" s="129">
        <f t="shared" si="5"/>
        <v>28.6</v>
      </c>
      <c r="S55" s="129">
        <f t="shared" si="5"/>
        <v>29.02</v>
      </c>
      <c r="T55" s="129">
        <f t="shared" si="5"/>
        <v>33.559999999999995</v>
      </c>
      <c r="U55" s="74">
        <f>SUM(C55:T55)</f>
        <v>1072.44</v>
      </c>
    </row>
    <row r="56" spans="1:20" ht="13.5" customHeight="1">
      <c r="A56" s="93" t="s">
        <v>140</v>
      </c>
      <c r="B56" s="91" t="s">
        <v>62</v>
      </c>
      <c r="C56" s="109">
        <f>SUM(I56:K56)</f>
        <v>1094.74</v>
      </c>
      <c r="D56" s="109">
        <f>SUM(L56:N56)</f>
        <v>1182.6999999999998</v>
      </c>
      <c r="E56" s="109">
        <f>SUM(O56:Q56)</f>
        <v>1230.06</v>
      </c>
      <c r="F56" s="109">
        <f>SUM(R56:T56)</f>
        <v>1138.48</v>
      </c>
      <c r="G56" s="110">
        <f>SUM(C56:F56)</f>
        <v>4645.98</v>
      </c>
      <c r="H56" s="55"/>
      <c r="I56" s="19">
        <v>375.14</v>
      </c>
      <c r="J56" s="113">
        <v>332.18</v>
      </c>
      <c r="K56" s="113">
        <v>387.42</v>
      </c>
      <c r="L56" s="113">
        <v>405.1</v>
      </c>
      <c r="M56" s="113">
        <v>403.46</v>
      </c>
      <c r="N56" s="113">
        <v>374.14</v>
      </c>
      <c r="O56" s="113">
        <v>432.04</v>
      </c>
      <c r="P56" s="113">
        <v>403.44</v>
      </c>
      <c r="Q56" s="113">
        <v>394.58</v>
      </c>
      <c r="R56" s="113">
        <v>425.38</v>
      </c>
      <c r="S56" s="113">
        <v>363.46</v>
      </c>
      <c r="T56" s="113">
        <v>349.64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136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1" ht="13.5" customHeight="1">
      <c r="A58" s="15" t="s">
        <v>75</v>
      </c>
      <c r="B58" s="16"/>
      <c r="C58" s="104">
        <f>SUM(C6:C51,C56)</f>
        <v>1186.86</v>
      </c>
      <c r="D58" s="104">
        <f>SUM(D6:D51,D56)</f>
        <v>1267.4699999999998</v>
      </c>
      <c r="E58" s="104">
        <f>SUM(E6:E51,E56)</f>
        <v>1319.3</v>
      </c>
      <c r="F58" s="104">
        <f>SUM(F6:F51,F56)</f>
        <v>1229.66</v>
      </c>
      <c r="G58" s="104">
        <f>SUM(C58:F58)</f>
        <v>5003.29</v>
      </c>
      <c r="H58" s="55"/>
      <c r="I58" s="39">
        <f>SUM(I55:I57)</f>
        <v>408.27</v>
      </c>
      <c r="J58" s="43">
        <f aca="true" t="shared" si="6" ref="J58:T58">SUM(J55:J57)</f>
        <v>361.56</v>
      </c>
      <c r="K58" s="43">
        <f t="shared" si="6"/>
        <v>417.44</v>
      </c>
      <c r="L58" s="43">
        <f t="shared" si="6"/>
        <v>433.90000000000003</v>
      </c>
      <c r="M58" s="43">
        <f t="shared" si="6"/>
        <v>433.59999999999997</v>
      </c>
      <c r="N58" s="43">
        <f t="shared" si="6"/>
        <v>399.96999999999997</v>
      </c>
      <c r="O58" s="43">
        <f t="shared" si="6"/>
        <v>461.26000000000005</v>
      </c>
      <c r="P58" s="43">
        <f t="shared" si="6"/>
        <v>432.54</v>
      </c>
      <c r="Q58" s="43">
        <f t="shared" si="6"/>
        <v>425.59999999999997</v>
      </c>
      <c r="R58" s="43">
        <f t="shared" si="6"/>
        <v>453.98</v>
      </c>
      <c r="S58" s="43">
        <f t="shared" si="6"/>
        <v>392.47999999999996</v>
      </c>
      <c r="T58" s="43">
        <f t="shared" si="6"/>
        <v>383.2</v>
      </c>
      <c r="U58" s="131">
        <f>SUM(C58:T58)</f>
        <v>15010.380000000001</v>
      </c>
    </row>
    <row r="59" spans="1:21" ht="13.5" customHeight="1">
      <c r="A59" s="2" t="s">
        <v>63</v>
      </c>
      <c r="B59" s="2"/>
      <c r="C59" s="7">
        <f>C55/C58</f>
        <v>0.07761656808722174</v>
      </c>
      <c r="D59" s="7">
        <f>D55/D58</f>
        <v>0.06688126740672364</v>
      </c>
      <c r="E59" s="7">
        <f>E55/E58</f>
        <v>0.06764193132721898</v>
      </c>
      <c r="F59" s="7">
        <f>F55/F58</f>
        <v>0.0741505782086105</v>
      </c>
      <c r="G59" s="7">
        <f>G55/G58</f>
        <v>0.07141500892412793</v>
      </c>
      <c r="H59" s="55"/>
      <c r="I59" s="63">
        <f aca="true" t="shared" si="7" ref="I59:T59">I55/I58</f>
        <v>0.0811472799862836</v>
      </c>
      <c r="J59" s="63">
        <f t="shared" si="7"/>
        <v>0.08125898882619759</v>
      </c>
      <c r="K59" s="63">
        <f t="shared" si="7"/>
        <v>0.07191452663855884</v>
      </c>
      <c r="L59" s="63">
        <f t="shared" si="7"/>
        <v>0.06637474072366904</v>
      </c>
      <c r="M59" s="63">
        <f t="shared" si="7"/>
        <v>0.06951107011070111</v>
      </c>
      <c r="N59" s="63">
        <f t="shared" si="7"/>
        <v>0.06457984348826162</v>
      </c>
      <c r="O59" s="63">
        <f t="shared" si="7"/>
        <v>0.06334822009278931</v>
      </c>
      <c r="P59" s="63">
        <f t="shared" si="7"/>
        <v>0.06727701484255791</v>
      </c>
      <c r="Q59" s="63">
        <f t="shared" si="7"/>
        <v>0.07288533834586466</v>
      </c>
      <c r="R59" s="63">
        <f t="shared" si="7"/>
        <v>0.06299836997224548</v>
      </c>
      <c r="S59" s="63">
        <f t="shared" si="7"/>
        <v>0.07394007337953527</v>
      </c>
      <c r="T59" s="63">
        <f t="shared" si="7"/>
        <v>0.08757828810020876</v>
      </c>
      <c r="U59" s="149">
        <f>U55/U58</f>
        <v>0.07144655898118502</v>
      </c>
    </row>
    <row r="60" ht="12.75"/>
    <row r="61" spans="8:20" ht="12.75">
      <c r="H61" s="62"/>
      <c r="I61" s="138">
        <f>SUM(I6:I54,I56)</f>
        <v>408.27</v>
      </c>
      <c r="J61" s="138">
        <f aca="true" t="shared" si="8" ref="J61:T61">SUM(J6:J54,J56)</f>
        <v>361.56</v>
      </c>
      <c r="K61" s="138">
        <f t="shared" si="8"/>
        <v>417.44</v>
      </c>
      <c r="L61" s="138">
        <f t="shared" si="8"/>
        <v>433.90000000000003</v>
      </c>
      <c r="M61" s="138">
        <f t="shared" si="8"/>
        <v>433.59999999999997</v>
      </c>
      <c r="N61" s="138">
        <f t="shared" si="8"/>
        <v>399.96999999999997</v>
      </c>
      <c r="O61" s="138">
        <f t="shared" si="8"/>
        <v>461.26000000000005</v>
      </c>
      <c r="P61" s="138">
        <f t="shared" si="8"/>
        <v>432.54</v>
      </c>
      <c r="Q61" s="138">
        <f t="shared" si="8"/>
        <v>425.59999999999997</v>
      </c>
      <c r="R61" s="138">
        <f t="shared" si="8"/>
        <v>453.98</v>
      </c>
      <c r="S61" s="138">
        <f t="shared" si="8"/>
        <v>392.47999999999996</v>
      </c>
      <c r="T61" s="138">
        <f t="shared" si="8"/>
        <v>383.2</v>
      </c>
    </row>
    <row r="62" spans="3:8" ht="12.75">
      <c r="C62" s="130"/>
      <c r="H62" s="62"/>
    </row>
    <row r="63" spans="8:9" ht="12.75">
      <c r="H63" s="62"/>
      <c r="I63" s="62"/>
    </row>
    <row r="64" ht="12.75"/>
    <row r="65" ht="12.75"/>
    <row r="66" ht="12.75"/>
    <row r="67" ht="12.75"/>
  </sheetData>
  <sheetProtection/>
  <mergeCells count="9">
    <mergeCell ref="A32:A33"/>
    <mergeCell ref="A34:A35"/>
    <mergeCell ref="A36:A37"/>
    <mergeCell ref="A6:A7"/>
    <mergeCell ref="A9:A10"/>
    <mergeCell ref="A17:A20"/>
    <mergeCell ref="A25:A26"/>
    <mergeCell ref="A27:A31"/>
    <mergeCell ref="A15:A1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62" sqref="T62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17" width="7.7109375" style="0" customWidth="1"/>
    <col min="18" max="18" width="8.421875" style="0" customWidth="1"/>
    <col min="19" max="19" width="8.8515625" style="0" customWidth="1"/>
    <col min="20" max="20" width="8.42187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117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102</v>
      </c>
      <c r="O3" s="2" t="s">
        <v>103</v>
      </c>
      <c r="P3" s="2" t="s">
        <v>104</v>
      </c>
      <c r="Q3" s="2" t="s">
        <v>105</v>
      </c>
      <c r="R3" s="2" t="s">
        <v>106</v>
      </c>
      <c r="S3" s="2" t="s">
        <v>107</v>
      </c>
      <c r="T3" s="2" t="s">
        <v>108</v>
      </c>
    </row>
    <row r="4" spans="1:8" ht="13.5" customHeight="1">
      <c r="A4" s="2"/>
      <c r="B4" s="2"/>
      <c r="C4" s="2"/>
      <c r="D4" s="3" t="s">
        <v>84</v>
      </c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22">
        <f>SUM(I6:K6)</f>
        <v>0</v>
      </c>
      <c r="D6" s="22">
        <f>SUM(L6:N6)</f>
        <v>0</v>
      </c>
      <c r="E6" s="22">
        <f>SUM(O6:Q6)</f>
        <v>0</v>
      </c>
      <c r="F6" s="23">
        <f>SUM(R6:T6)</f>
        <v>0</v>
      </c>
      <c r="G6" s="19">
        <f aca="true" t="shared" si="0" ref="G6:G54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22">
        <f aca="true" t="shared" si="1" ref="C7:C54">SUM(I7:K7)</f>
        <v>0</v>
      </c>
      <c r="D7" s="22">
        <f aca="true" t="shared" si="2" ref="D7:D54">SUM(L7:N7)</f>
        <v>0</v>
      </c>
      <c r="E7" s="22">
        <f aca="true" t="shared" si="3" ref="E7:E54">SUM(O7:Q7)</f>
        <v>0</v>
      </c>
      <c r="F7" s="23">
        <f aca="true" t="shared" si="4" ref="F7:F54">SUM(R7:T7)</f>
        <v>0</v>
      </c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22">
        <f t="shared" si="1"/>
        <v>18.98</v>
      </c>
      <c r="D8" s="22">
        <f t="shared" si="2"/>
        <v>7.78</v>
      </c>
      <c r="E8" s="22">
        <f t="shared" si="3"/>
        <v>24.84</v>
      </c>
      <c r="F8" s="23">
        <f t="shared" si="4"/>
        <v>17.92</v>
      </c>
      <c r="G8" s="19">
        <f t="shared" si="0"/>
        <v>69.52000000000001</v>
      </c>
      <c r="H8" s="55"/>
      <c r="I8" s="155"/>
      <c r="J8" s="155">
        <v>9.32</v>
      </c>
      <c r="K8" s="155">
        <v>9.66</v>
      </c>
      <c r="L8" s="154">
        <v>3.12</v>
      </c>
      <c r="M8" s="154">
        <v>2.78</v>
      </c>
      <c r="N8" s="154">
        <v>1.88</v>
      </c>
      <c r="O8" s="53">
        <v>4.96</v>
      </c>
      <c r="P8" s="53"/>
      <c r="Q8" s="53">
        <v>19.88</v>
      </c>
      <c r="R8" s="54">
        <v>17.16</v>
      </c>
      <c r="S8" s="54">
        <v>0.76</v>
      </c>
      <c r="T8" s="54"/>
    </row>
    <row r="9" spans="1:20" ht="13.5" customHeight="1">
      <c r="A9" s="176" t="s">
        <v>13</v>
      </c>
      <c r="B9" s="122" t="s">
        <v>14</v>
      </c>
      <c r="C9" s="22">
        <f t="shared" si="1"/>
        <v>9.26</v>
      </c>
      <c r="D9" s="22">
        <f t="shared" si="2"/>
        <v>7.34</v>
      </c>
      <c r="E9" s="22">
        <f t="shared" si="3"/>
        <v>8.96</v>
      </c>
      <c r="F9" s="23">
        <f t="shared" si="4"/>
        <v>9.32</v>
      </c>
      <c r="G9" s="19">
        <f t="shared" si="0"/>
        <v>34.88</v>
      </c>
      <c r="H9" s="55"/>
      <c r="I9" s="155">
        <v>4.18</v>
      </c>
      <c r="J9" s="155">
        <v>1.6</v>
      </c>
      <c r="K9" s="155">
        <v>3.48</v>
      </c>
      <c r="L9" s="154">
        <v>2.36</v>
      </c>
      <c r="M9" s="154">
        <v>2.62</v>
      </c>
      <c r="N9" s="154">
        <v>2.36</v>
      </c>
      <c r="O9" s="53">
        <v>3.68</v>
      </c>
      <c r="P9" s="53">
        <v>1.38</v>
      </c>
      <c r="Q9" s="53">
        <v>3.9</v>
      </c>
      <c r="R9" s="54">
        <v>3.8</v>
      </c>
      <c r="S9" s="54">
        <v>2.6</v>
      </c>
      <c r="T9" s="54">
        <v>2.92</v>
      </c>
    </row>
    <row r="10" spans="1:20" ht="13.5" customHeight="1">
      <c r="A10" s="177"/>
      <c r="B10" s="122" t="s">
        <v>15</v>
      </c>
      <c r="C10" s="22">
        <f t="shared" si="1"/>
        <v>0</v>
      </c>
      <c r="D10" s="22">
        <f t="shared" si="2"/>
        <v>0</v>
      </c>
      <c r="E10" s="22">
        <f t="shared" si="3"/>
        <v>0</v>
      </c>
      <c r="F10" s="23">
        <f t="shared" si="4"/>
        <v>0</v>
      </c>
      <c r="G10" s="19">
        <f t="shared" si="0"/>
        <v>0</v>
      </c>
      <c r="H10" s="55"/>
      <c r="I10" s="155"/>
      <c r="J10" s="155"/>
      <c r="K10" s="155"/>
      <c r="L10" s="154"/>
      <c r="M10" s="154"/>
      <c r="N10" s="154"/>
      <c r="O10" s="53"/>
      <c r="P10" s="53"/>
      <c r="Q10" s="53"/>
      <c r="R10" s="54"/>
      <c r="S10" s="54"/>
      <c r="T10" s="54"/>
    </row>
    <row r="11" spans="1:20" ht="13.5" customHeight="1">
      <c r="A11" s="2" t="s">
        <v>16</v>
      </c>
      <c r="B11" s="122" t="s">
        <v>17</v>
      </c>
      <c r="C11" s="22">
        <f t="shared" si="1"/>
        <v>0</v>
      </c>
      <c r="D11" s="22">
        <f t="shared" si="2"/>
        <v>0</v>
      </c>
      <c r="E11" s="22">
        <f t="shared" si="3"/>
        <v>0</v>
      </c>
      <c r="F11" s="23">
        <f t="shared" si="4"/>
        <v>0.4</v>
      </c>
      <c r="G11" s="19">
        <f t="shared" si="0"/>
        <v>0.4</v>
      </c>
      <c r="H11" s="55"/>
      <c r="I11" s="155"/>
      <c r="J11" s="155"/>
      <c r="K11" s="155"/>
      <c r="L11" s="154"/>
      <c r="M11" s="154"/>
      <c r="N11" s="154"/>
      <c r="O11" s="53"/>
      <c r="P11" s="53"/>
      <c r="Q11" s="53"/>
      <c r="R11" s="54">
        <v>0.4</v>
      </c>
      <c r="S11" s="54"/>
      <c r="T11" s="54"/>
    </row>
    <row r="12" spans="1:20" ht="13.5" customHeight="1">
      <c r="A12" s="2" t="s">
        <v>18</v>
      </c>
      <c r="B12" s="122" t="s">
        <v>19</v>
      </c>
      <c r="C12" s="22">
        <f t="shared" si="1"/>
        <v>0</v>
      </c>
      <c r="D12" s="22">
        <f t="shared" si="2"/>
        <v>0</v>
      </c>
      <c r="E12" s="22">
        <f t="shared" si="3"/>
        <v>0</v>
      </c>
      <c r="F12" s="23">
        <f t="shared" si="4"/>
        <v>0</v>
      </c>
      <c r="G12" s="19">
        <f t="shared" si="0"/>
        <v>0</v>
      </c>
      <c r="H12" s="55"/>
      <c r="I12" s="155"/>
      <c r="J12" s="155"/>
      <c r="K12" s="155"/>
      <c r="L12" s="154"/>
      <c r="M12" s="154"/>
      <c r="N12" s="154"/>
      <c r="O12" s="53"/>
      <c r="P12" s="53"/>
      <c r="Q12" s="53"/>
      <c r="R12" s="54"/>
      <c r="S12" s="54"/>
      <c r="T12" s="54"/>
    </row>
    <row r="13" spans="1:20" ht="13.5" customHeight="1">
      <c r="A13" s="2" t="s">
        <v>20</v>
      </c>
      <c r="B13" s="122" t="s">
        <v>21</v>
      </c>
      <c r="C13" s="22">
        <f t="shared" si="1"/>
        <v>0</v>
      </c>
      <c r="D13" s="22">
        <f t="shared" si="2"/>
        <v>0</v>
      </c>
      <c r="E13" s="22">
        <f t="shared" si="3"/>
        <v>0</v>
      </c>
      <c r="F13" s="23">
        <f t="shared" si="4"/>
        <v>0</v>
      </c>
      <c r="G13" s="19">
        <f t="shared" si="0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22">
        <f t="shared" si="1"/>
        <v>0</v>
      </c>
      <c r="D14" s="22">
        <f t="shared" si="2"/>
        <v>0</v>
      </c>
      <c r="E14" s="22">
        <f t="shared" si="3"/>
        <v>0</v>
      </c>
      <c r="F14" s="23">
        <f t="shared" si="4"/>
        <v>0</v>
      </c>
      <c r="G14" s="19">
        <f t="shared" si="0"/>
        <v>0</v>
      </c>
      <c r="H14" s="55"/>
      <c r="I14" s="155"/>
      <c r="J14" s="155"/>
      <c r="K14" s="155"/>
      <c r="L14" s="154"/>
      <c r="M14" s="154"/>
      <c r="N14" s="154"/>
      <c r="O14" s="53"/>
      <c r="P14" s="53"/>
      <c r="Q14" s="53"/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22">
        <f t="shared" si="1"/>
        <v>0.712</v>
      </c>
      <c r="D15" s="22">
        <f t="shared" si="2"/>
        <v>1.121</v>
      </c>
      <c r="E15" s="22">
        <f t="shared" si="3"/>
        <v>1.315</v>
      </c>
      <c r="F15" s="23">
        <f t="shared" si="4"/>
        <v>2.995</v>
      </c>
      <c r="G15" s="19">
        <f t="shared" si="0"/>
        <v>6.143</v>
      </c>
      <c r="H15" s="55"/>
      <c r="I15" s="155">
        <v>0.2325</v>
      </c>
      <c r="J15" s="155">
        <v>0.1</v>
      </c>
      <c r="K15" s="155">
        <v>0.3795</v>
      </c>
      <c r="L15" s="154">
        <v>0.5105</v>
      </c>
      <c r="M15" s="154">
        <v>0.2635</v>
      </c>
      <c r="N15" s="154">
        <v>0.347</v>
      </c>
      <c r="O15" s="53">
        <v>0.416</v>
      </c>
      <c r="P15" s="53">
        <v>0.6205</v>
      </c>
      <c r="Q15" s="53">
        <v>0.2785</v>
      </c>
      <c r="R15" s="54">
        <v>1.048</v>
      </c>
      <c r="S15" s="54">
        <v>1.384</v>
      </c>
      <c r="T15" s="54">
        <v>0.563</v>
      </c>
    </row>
    <row r="16" spans="1:20" ht="13.5" customHeight="1">
      <c r="A16" s="177"/>
      <c r="B16" s="122" t="s">
        <v>86</v>
      </c>
      <c r="C16" s="22">
        <f t="shared" si="1"/>
        <v>0</v>
      </c>
      <c r="D16" s="22">
        <f t="shared" si="2"/>
        <v>7.92</v>
      </c>
      <c r="E16" s="22">
        <f t="shared" si="3"/>
        <v>0</v>
      </c>
      <c r="F16" s="23">
        <f t="shared" si="4"/>
        <v>0</v>
      </c>
      <c r="G16" s="19">
        <f t="shared" si="0"/>
        <v>7.92</v>
      </c>
      <c r="H16" s="55"/>
      <c r="I16" s="156"/>
      <c r="J16" s="156"/>
      <c r="K16" s="156"/>
      <c r="L16" s="154">
        <v>6.46</v>
      </c>
      <c r="M16" s="154">
        <v>1.46</v>
      </c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22">
        <f t="shared" si="1"/>
        <v>0</v>
      </c>
      <c r="D17" s="22">
        <f t="shared" si="2"/>
        <v>0</v>
      </c>
      <c r="E17" s="22">
        <f t="shared" si="3"/>
        <v>0</v>
      </c>
      <c r="F17" s="23">
        <f t="shared" si="4"/>
        <v>0</v>
      </c>
      <c r="G17" s="19">
        <f t="shared" si="0"/>
        <v>0</v>
      </c>
      <c r="H17" s="55"/>
      <c r="I17" s="155"/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22">
        <f t="shared" si="1"/>
        <v>0</v>
      </c>
      <c r="D18" s="22">
        <f t="shared" si="2"/>
        <v>0</v>
      </c>
      <c r="E18" s="22">
        <f t="shared" si="3"/>
        <v>0</v>
      </c>
      <c r="F18" s="23">
        <f t="shared" si="4"/>
        <v>0</v>
      </c>
      <c r="G18" s="19">
        <f t="shared" si="0"/>
        <v>0</v>
      </c>
      <c r="H18" s="55"/>
      <c r="I18" s="155"/>
      <c r="J18" s="155"/>
      <c r="K18" s="155"/>
      <c r="L18" s="154"/>
      <c r="M18" s="154"/>
      <c r="N18" s="154"/>
      <c r="O18" s="53"/>
      <c r="P18" s="53"/>
      <c r="Q18" s="53"/>
      <c r="R18" s="54"/>
      <c r="S18" s="54"/>
      <c r="T18" s="54"/>
    </row>
    <row r="19" spans="1:20" ht="13.5" customHeight="1">
      <c r="A19" s="181"/>
      <c r="B19" s="125" t="s">
        <v>27</v>
      </c>
      <c r="C19" s="22">
        <f t="shared" si="1"/>
        <v>0</v>
      </c>
      <c r="D19" s="22">
        <f t="shared" si="2"/>
        <v>0</v>
      </c>
      <c r="E19" s="22">
        <f t="shared" si="3"/>
        <v>0</v>
      </c>
      <c r="F19" s="23">
        <f t="shared" si="4"/>
        <v>0</v>
      </c>
      <c r="G19" s="19">
        <f t="shared" si="0"/>
        <v>0</v>
      </c>
      <c r="H19" s="55"/>
      <c r="I19" s="155"/>
      <c r="J19" s="155"/>
      <c r="K19" s="155"/>
      <c r="L19" s="154"/>
      <c r="M19" s="154"/>
      <c r="N19" s="154"/>
      <c r="O19" s="53"/>
      <c r="P19" s="53"/>
      <c r="Q19" s="53"/>
      <c r="R19" s="54"/>
      <c r="S19" s="54"/>
      <c r="T19" s="54"/>
    </row>
    <row r="20" spans="1:20" ht="13.5" customHeight="1">
      <c r="A20" s="177"/>
      <c r="B20" s="123" t="s">
        <v>29</v>
      </c>
      <c r="C20" s="22">
        <f t="shared" si="1"/>
        <v>0</v>
      </c>
      <c r="D20" s="22">
        <f t="shared" si="2"/>
        <v>0</v>
      </c>
      <c r="E20" s="22">
        <f t="shared" si="3"/>
        <v>0</v>
      </c>
      <c r="F20" s="23">
        <f t="shared" si="4"/>
        <v>0</v>
      </c>
      <c r="G20" s="19">
        <f t="shared" si="0"/>
        <v>0</v>
      </c>
      <c r="H20" s="55"/>
      <c r="I20" s="155"/>
      <c r="J20" s="155"/>
      <c r="K20" s="155"/>
      <c r="L20" s="154"/>
      <c r="M20" s="154"/>
      <c r="N20" s="154"/>
      <c r="O20" s="53"/>
      <c r="P20" s="53"/>
      <c r="Q20" s="53"/>
      <c r="R20" s="54"/>
      <c r="S20" s="54"/>
      <c r="T20" s="54"/>
    </row>
    <row r="21" spans="1:20" ht="13.5" customHeight="1">
      <c r="A21" s="2" t="s">
        <v>30</v>
      </c>
      <c r="B21" s="11" t="s">
        <v>31</v>
      </c>
      <c r="C21" s="22">
        <f t="shared" si="1"/>
        <v>0</v>
      </c>
      <c r="D21" s="22">
        <f t="shared" si="2"/>
        <v>0</v>
      </c>
      <c r="E21" s="22">
        <f t="shared" si="3"/>
        <v>0</v>
      </c>
      <c r="F21" s="23">
        <f t="shared" si="4"/>
        <v>0</v>
      </c>
      <c r="G21" s="19">
        <f t="shared" si="0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22">
        <f t="shared" si="1"/>
        <v>0</v>
      </c>
      <c r="D22" s="22">
        <f t="shared" si="2"/>
        <v>0</v>
      </c>
      <c r="E22" s="22">
        <f t="shared" si="3"/>
        <v>0</v>
      </c>
      <c r="F22" s="23">
        <f t="shared" si="4"/>
        <v>0</v>
      </c>
      <c r="G22" s="19">
        <f t="shared" si="0"/>
        <v>0</v>
      </c>
      <c r="H22" s="55"/>
      <c r="I22" s="155"/>
      <c r="J22" s="155"/>
      <c r="K22" s="155"/>
      <c r="L22" s="154"/>
      <c r="M22" s="154"/>
      <c r="N22" s="154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22">
        <f t="shared" si="1"/>
        <v>0</v>
      </c>
      <c r="D23" s="22">
        <f t="shared" si="2"/>
        <v>0</v>
      </c>
      <c r="E23" s="22">
        <f t="shared" si="3"/>
        <v>0</v>
      </c>
      <c r="F23" s="23">
        <f t="shared" si="4"/>
        <v>0</v>
      </c>
      <c r="G23" s="19">
        <f t="shared" si="0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22">
        <f t="shared" si="1"/>
        <v>0</v>
      </c>
      <c r="D24" s="22">
        <f t="shared" si="2"/>
        <v>0</v>
      </c>
      <c r="E24" s="22">
        <f t="shared" si="3"/>
        <v>0</v>
      </c>
      <c r="F24" s="23">
        <f t="shared" si="4"/>
        <v>0</v>
      </c>
      <c r="G24" s="19">
        <f t="shared" si="0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22">
        <f t="shared" si="1"/>
        <v>0</v>
      </c>
      <c r="D25" s="22">
        <f t="shared" si="2"/>
        <v>0</v>
      </c>
      <c r="E25" s="22">
        <f t="shared" si="3"/>
        <v>0</v>
      </c>
      <c r="F25" s="23">
        <f t="shared" si="4"/>
        <v>0</v>
      </c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22">
        <f t="shared" si="1"/>
        <v>2.14</v>
      </c>
      <c r="D26" s="22">
        <f t="shared" si="2"/>
        <v>6.14</v>
      </c>
      <c r="E26" s="22">
        <f t="shared" si="3"/>
        <v>2.82</v>
      </c>
      <c r="F26" s="23">
        <f t="shared" si="4"/>
        <v>6.68</v>
      </c>
      <c r="G26" s="19">
        <f t="shared" si="0"/>
        <v>17.78</v>
      </c>
      <c r="H26" s="55"/>
      <c r="I26" s="155"/>
      <c r="J26" s="155">
        <v>2.14</v>
      </c>
      <c r="K26" s="155"/>
      <c r="L26" s="154"/>
      <c r="M26" s="154">
        <v>6.14</v>
      </c>
      <c r="N26" s="154"/>
      <c r="O26" s="53"/>
      <c r="P26" s="53"/>
      <c r="Q26" s="53">
        <v>2.82</v>
      </c>
      <c r="R26" s="54">
        <v>3.54</v>
      </c>
      <c r="S26" s="54">
        <v>3.14</v>
      </c>
      <c r="T26" s="54"/>
    </row>
    <row r="27" spans="1:20" ht="13.5" customHeight="1">
      <c r="A27" s="178" t="s">
        <v>155</v>
      </c>
      <c r="B27" s="10" t="s">
        <v>42</v>
      </c>
      <c r="C27" s="22">
        <f t="shared" si="1"/>
        <v>0</v>
      </c>
      <c r="D27" s="22">
        <f t="shared" si="2"/>
        <v>0</v>
      </c>
      <c r="E27" s="22">
        <f t="shared" si="3"/>
        <v>0</v>
      </c>
      <c r="F27" s="23">
        <f t="shared" si="4"/>
        <v>0</v>
      </c>
      <c r="G27" s="19">
        <f t="shared" si="0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22">
        <f t="shared" si="1"/>
        <v>0</v>
      </c>
      <c r="D28" s="22">
        <f t="shared" si="2"/>
        <v>0</v>
      </c>
      <c r="E28" s="22">
        <f t="shared" si="3"/>
        <v>0</v>
      </c>
      <c r="F28" s="23">
        <f t="shared" si="4"/>
        <v>0</v>
      </c>
      <c r="G28" s="19">
        <f t="shared" si="0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22">
        <f t="shared" si="1"/>
        <v>0</v>
      </c>
      <c r="D29" s="22">
        <f t="shared" si="2"/>
        <v>0</v>
      </c>
      <c r="E29" s="22">
        <f t="shared" si="3"/>
        <v>0</v>
      </c>
      <c r="F29" s="23">
        <f t="shared" si="4"/>
        <v>0</v>
      </c>
      <c r="G29" s="19">
        <f t="shared" si="0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22">
        <f t="shared" si="1"/>
        <v>0</v>
      </c>
      <c r="D30" s="22">
        <f t="shared" si="2"/>
        <v>0</v>
      </c>
      <c r="E30" s="22">
        <f t="shared" si="3"/>
        <v>0</v>
      </c>
      <c r="F30" s="23">
        <f t="shared" si="4"/>
        <v>0</v>
      </c>
      <c r="G30" s="19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22">
        <f t="shared" si="1"/>
        <v>0</v>
      </c>
      <c r="D31" s="22">
        <f t="shared" si="2"/>
        <v>0</v>
      </c>
      <c r="E31" s="22">
        <f t="shared" si="3"/>
        <v>0</v>
      </c>
      <c r="F31" s="23">
        <f t="shared" si="4"/>
        <v>0</v>
      </c>
      <c r="G31" s="19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22">
        <f t="shared" si="1"/>
        <v>0</v>
      </c>
      <c r="D32" s="22">
        <f t="shared" si="2"/>
        <v>0</v>
      </c>
      <c r="E32" s="22">
        <f t="shared" si="3"/>
        <v>0</v>
      </c>
      <c r="F32" s="23">
        <f t="shared" si="4"/>
        <v>0</v>
      </c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22">
        <f t="shared" si="1"/>
        <v>0</v>
      </c>
      <c r="D33" s="22">
        <f t="shared" si="2"/>
        <v>0</v>
      </c>
      <c r="E33" s="22">
        <f t="shared" si="3"/>
        <v>0</v>
      </c>
      <c r="F33" s="23">
        <f t="shared" si="4"/>
        <v>0</v>
      </c>
      <c r="G33" s="19">
        <f t="shared" si="0"/>
        <v>0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/>
      <c r="S33" s="54"/>
      <c r="T33" s="54"/>
    </row>
    <row r="34" spans="1:20" ht="13.5" customHeight="1">
      <c r="A34" s="176" t="s">
        <v>47</v>
      </c>
      <c r="B34" s="126" t="s">
        <v>88</v>
      </c>
      <c r="C34" s="22">
        <f t="shared" si="1"/>
        <v>0</v>
      </c>
      <c r="D34" s="22">
        <f t="shared" si="2"/>
        <v>0</v>
      </c>
      <c r="E34" s="22">
        <f t="shared" si="3"/>
        <v>0</v>
      </c>
      <c r="F34" s="23">
        <f t="shared" si="4"/>
        <v>0</v>
      </c>
      <c r="G34" s="19">
        <f t="shared" si="0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22">
        <f t="shared" si="1"/>
        <v>0</v>
      </c>
      <c r="D35" s="22">
        <f t="shared" si="2"/>
        <v>0</v>
      </c>
      <c r="E35" s="22">
        <f t="shared" si="3"/>
        <v>0</v>
      </c>
      <c r="F35" s="23">
        <f t="shared" si="4"/>
        <v>0</v>
      </c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22">
        <f t="shared" si="1"/>
        <v>0</v>
      </c>
      <c r="D36" s="22">
        <f t="shared" si="2"/>
        <v>0</v>
      </c>
      <c r="E36" s="22">
        <f t="shared" si="3"/>
        <v>0</v>
      </c>
      <c r="F36" s="23">
        <f t="shared" si="4"/>
        <v>0</v>
      </c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22">
        <f t="shared" si="1"/>
        <v>0</v>
      </c>
      <c r="D37" s="22">
        <f t="shared" si="2"/>
        <v>0</v>
      </c>
      <c r="E37" s="22">
        <f t="shared" si="3"/>
        <v>0</v>
      </c>
      <c r="F37" s="23">
        <f t="shared" si="4"/>
        <v>0</v>
      </c>
      <c r="G37" s="19">
        <f t="shared" si="0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22">
        <f t="shared" si="1"/>
        <v>0</v>
      </c>
      <c r="D38" s="22">
        <f t="shared" si="2"/>
        <v>0</v>
      </c>
      <c r="E38" s="22">
        <f t="shared" si="3"/>
        <v>0</v>
      </c>
      <c r="F38" s="23">
        <f t="shared" si="4"/>
        <v>0</v>
      </c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22">
        <f t="shared" si="1"/>
        <v>0</v>
      </c>
      <c r="D39" s="22">
        <f t="shared" si="2"/>
        <v>0</v>
      </c>
      <c r="E39" s="22">
        <f t="shared" si="3"/>
        <v>0</v>
      </c>
      <c r="F39" s="23">
        <f t="shared" si="4"/>
        <v>0</v>
      </c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22">
        <f t="shared" si="1"/>
        <v>0</v>
      </c>
      <c r="D40" s="22">
        <f t="shared" si="2"/>
        <v>0</v>
      </c>
      <c r="E40" s="22">
        <f t="shared" si="3"/>
        <v>0</v>
      </c>
      <c r="F40" s="23">
        <f t="shared" si="4"/>
        <v>0</v>
      </c>
      <c r="G40" s="19">
        <f t="shared" si="0"/>
        <v>0</v>
      </c>
      <c r="H40" s="55"/>
      <c r="I40" s="155"/>
      <c r="J40" s="155"/>
      <c r="K40" s="155"/>
      <c r="L40" s="154"/>
      <c r="M40" s="154"/>
      <c r="N40" s="154"/>
      <c r="O40" s="53"/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22">
        <f t="shared" si="1"/>
        <v>0</v>
      </c>
      <c r="D41" s="22">
        <f t="shared" si="2"/>
        <v>0</v>
      </c>
      <c r="E41" s="22">
        <f t="shared" si="3"/>
        <v>0</v>
      </c>
      <c r="F41" s="23">
        <f t="shared" si="4"/>
        <v>0</v>
      </c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22">
        <f t="shared" si="1"/>
        <v>0</v>
      </c>
      <c r="D42" s="22">
        <f t="shared" si="2"/>
        <v>0</v>
      </c>
      <c r="E42" s="22">
        <f t="shared" si="3"/>
        <v>0</v>
      </c>
      <c r="F42" s="23">
        <f t="shared" si="4"/>
        <v>0</v>
      </c>
      <c r="G42" s="19">
        <f t="shared" si="0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22">
        <f t="shared" si="1"/>
        <v>0</v>
      </c>
      <c r="D43" s="22">
        <f t="shared" si="2"/>
        <v>0</v>
      </c>
      <c r="E43" s="22">
        <f t="shared" si="3"/>
        <v>0</v>
      </c>
      <c r="F43" s="23">
        <f t="shared" si="4"/>
        <v>0</v>
      </c>
      <c r="G43" s="19">
        <f t="shared" si="0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22">
        <f t="shared" si="1"/>
        <v>0</v>
      </c>
      <c r="D44" s="22">
        <f t="shared" si="2"/>
        <v>0</v>
      </c>
      <c r="E44" s="22">
        <f t="shared" si="3"/>
        <v>0</v>
      </c>
      <c r="F44" s="23">
        <f t="shared" si="4"/>
        <v>0</v>
      </c>
      <c r="G44" s="19">
        <f t="shared" si="0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22">
        <f t="shared" si="1"/>
        <v>0</v>
      </c>
      <c r="D45" s="22">
        <f t="shared" si="2"/>
        <v>0</v>
      </c>
      <c r="E45" s="22">
        <f t="shared" si="3"/>
        <v>0</v>
      </c>
      <c r="F45" s="23">
        <f t="shared" si="4"/>
        <v>0</v>
      </c>
      <c r="G45" s="19">
        <f t="shared" si="0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22">
        <f t="shared" si="1"/>
        <v>0</v>
      </c>
      <c r="D46" s="22">
        <f t="shared" si="2"/>
        <v>0</v>
      </c>
      <c r="E46" s="22">
        <f t="shared" si="3"/>
        <v>0</v>
      </c>
      <c r="F46" s="23">
        <f t="shared" si="4"/>
        <v>0</v>
      </c>
      <c r="G46" s="19">
        <f t="shared" si="0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22">
        <f t="shared" si="1"/>
        <v>0</v>
      </c>
      <c r="D47" s="22">
        <f t="shared" si="2"/>
        <v>0</v>
      </c>
      <c r="E47" s="22">
        <f t="shared" si="3"/>
        <v>0</v>
      </c>
      <c r="F47" s="23">
        <f t="shared" si="4"/>
        <v>0</v>
      </c>
      <c r="G47" s="19">
        <f t="shared" si="0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22">
        <f t="shared" si="1"/>
        <v>0</v>
      </c>
      <c r="D48" s="22">
        <f t="shared" si="2"/>
        <v>0</v>
      </c>
      <c r="E48" s="22">
        <f t="shared" si="3"/>
        <v>0</v>
      </c>
      <c r="F48" s="23">
        <f t="shared" si="4"/>
        <v>0</v>
      </c>
      <c r="G48" s="19">
        <f t="shared" si="0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22">
        <f t="shared" si="1"/>
        <v>0</v>
      </c>
      <c r="D49" s="22">
        <f t="shared" si="2"/>
        <v>0</v>
      </c>
      <c r="E49" s="22">
        <f t="shared" si="3"/>
        <v>0</v>
      </c>
      <c r="F49" s="23">
        <f t="shared" si="4"/>
        <v>0</v>
      </c>
      <c r="G49" s="19">
        <f t="shared" si="0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22">
        <f t="shared" si="1"/>
        <v>0</v>
      </c>
      <c r="D50" s="22">
        <f t="shared" si="2"/>
        <v>0</v>
      </c>
      <c r="E50" s="22">
        <f t="shared" si="3"/>
        <v>0</v>
      </c>
      <c r="F50" s="23">
        <f t="shared" si="4"/>
        <v>0</v>
      </c>
      <c r="G50" s="19">
        <f t="shared" si="0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22"/>
      <c r="D51" s="22"/>
      <c r="E51" s="22"/>
      <c r="F51" s="23"/>
      <c r="G51" s="19">
        <f t="shared" si="0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22"/>
      <c r="D52" s="22"/>
      <c r="E52" s="22"/>
      <c r="F52" s="23"/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22"/>
      <c r="D53" s="22"/>
      <c r="E53" s="22"/>
      <c r="F53" s="23"/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22">
        <f t="shared" si="1"/>
        <v>0</v>
      </c>
      <c r="D54" s="22">
        <f t="shared" si="2"/>
        <v>0</v>
      </c>
      <c r="E54" s="22">
        <f t="shared" si="3"/>
        <v>0</v>
      </c>
      <c r="F54" s="23">
        <f t="shared" si="4"/>
        <v>0</v>
      </c>
      <c r="G54" s="19">
        <f t="shared" si="0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 aca="true" t="shared" si="5" ref="C55:T55">SUM(C6:C20,C22:C23,C25:C26,C32:C41,C48)</f>
        <v>31.092000000000002</v>
      </c>
      <c r="D55" s="129">
        <f t="shared" si="5"/>
        <v>30.301000000000002</v>
      </c>
      <c r="E55" s="129">
        <f t="shared" si="5"/>
        <v>37.934999999999995</v>
      </c>
      <c r="F55" s="129">
        <f t="shared" si="5"/>
        <v>37.315</v>
      </c>
      <c r="G55" s="129">
        <f t="shared" si="5"/>
        <v>136.64300000000003</v>
      </c>
      <c r="H55" s="129">
        <f t="shared" si="5"/>
        <v>0</v>
      </c>
      <c r="I55" s="129">
        <f t="shared" si="5"/>
        <v>4.4125</v>
      </c>
      <c r="J55" s="129">
        <f t="shared" si="5"/>
        <v>13.16</v>
      </c>
      <c r="K55" s="129">
        <f t="shared" si="5"/>
        <v>13.5195</v>
      </c>
      <c r="L55" s="129">
        <f t="shared" si="5"/>
        <v>12.450500000000002</v>
      </c>
      <c r="M55" s="129">
        <f t="shared" si="5"/>
        <v>13.2635</v>
      </c>
      <c r="N55" s="129">
        <f t="shared" si="5"/>
        <v>4.587</v>
      </c>
      <c r="O55" s="129">
        <f t="shared" si="5"/>
        <v>9.056000000000001</v>
      </c>
      <c r="P55" s="129">
        <f t="shared" si="5"/>
        <v>2.0004999999999997</v>
      </c>
      <c r="Q55" s="129">
        <f t="shared" si="5"/>
        <v>26.8785</v>
      </c>
      <c r="R55" s="129">
        <f t="shared" si="5"/>
        <v>25.948</v>
      </c>
      <c r="S55" s="129">
        <f t="shared" si="5"/>
        <v>7.884</v>
      </c>
      <c r="T55" s="129">
        <f t="shared" si="5"/>
        <v>3.4829999999999997</v>
      </c>
      <c r="U55" s="74">
        <f>SUM(C55:T55)</f>
        <v>409.92900000000003</v>
      </c>
    </row>
    <row r="56" spans="1:20" ht="13.5" customHeight="1">
      <c r="A56" s="93" t="s">
        <v>140</v>
      </c>
      <c r="B56" s="91" t="s">
        <v>62</v>
      </c>
      <c r="C56" s="109">
        <f>SUM(I56:K56)</f>
        <v>2443.5199999999995</v>
      </c>
      <c r="D56" s="109">
        <f>SUM(L56:N56)</f>
        <v>2540.2799999999997</v>
      </c>
      <c r="E56" s="109">
        <f>SUM(O56:Q56)</f>
        <v>2476.7400000000002</v>
      </c>
      <c r="F56" s="109">
        <f>SUM(R56:T56)</f>
        <v>2519.68</v>
      </c>
      <c r="G56" s="110">
        <f>SUM(C56:F56)</f>
        <v>9980.22</v>
      </c>
      <c r="H56" s="55"/>
      <c r="I56" s="64">
        <v>830.16</v>
      </c>
      <c r="J56" s="64">
        <v>746.56</v>
      </c>
      <c r="K56" s="64">
        <v>866.8</v>
      </c>
      <c r="L56" s="64">
        <v>843.44</v>
      </c>
      <c r="M56" s="64">
        <v>873.6</v>
      </c>
      <c r="N56" s="64">
        <v>823.24</v>
      </c>
      <c r="O56" s="64">
        <v>820.44</v>
      </c>
      <c r="P56" s="64">
        <v>747.22</v>
      </c>
      <c r="Q56" s="64">
        <v>909.08</v>
      </c>
      <c r="R56" s="64">
        <v>892.92</v>
      </c>
      <c r="S56" s="64">
        <v>805.16</v>
      </c>
      <c r="T56" s="64">
        <v>821.6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1" ht="13.5" customHeight="1">
      <c r="A58" s="15" t="s">
        <v>75</v>
      </c>
      <c r="B58" s="16"/>
      <c r="C58" s="104">
        <f>SUM(C6:C51,C56)</f>
        <v>2474.6119999999996</v>
      </c>
      <c r="D58" s="104">
        <f>SUM(D6:D51,D56)</f>
        <v>2570.5809999999997</v>
      </c>
      <c r="E58" s="104">
        <f>SUM(E6:E51,E56)</f>
        <v>2514.675</v>
      </c>
      <c r="F58" s="104">
        <f>SUM(F6:F51,F56)</f>
        <v>2556.995</v>
      </c>
      <c r="G58" s="104">
        <f>SUM(C58:F58)</f>
        <v>10116.863</v>
      </c>
      <c r="H58" s="55"/>
      <c r="I58" s="43">
        <f>SUM(I55:I57)</f>
        <v>834.5725</v>
      </c>
      <c r="J58" s="43">
        <f aca="true" t="shared" si="6" ref="J58:T58">SUM(J55:J57)</f>
        <v>759.7199999999999</v>
      </c>
      <c r="K58" s="43">
        <f t="shared" si="6"/>
        <v>880.3195</v>
      </c>
      <c r="L58" s="43">
        <f t="shared" si="6"/>
        <v>855.8905000000001</v>
      </c>
      <c r="M58" s="43">
        <f t="shared" si="6"/>
        <v>886.8635</v>
      </c>
      <c r="N58" s="43">
        <f t="shared" si="6"/>
        <v>827.827</v>
      </c>
      <c r="O58" s="43">
        <f t="shared" si="6"/>
        <v>829.4960000000001</v>
      </c>
      <c r="P58" s="43">
        <f t="shared" si="6"/>
        <v>749.2205</v>
      </c>
      <c r="Q58" s="43">
        <f t="shared" si="6"/>
        <v>935.9585000000001</v>
      </c>
      <c r="R58" s="43">
        <f t="shared" si="6"/>
        <v>918.8679999999999</v>
      </c>
      <c r="S58" s="43">
        <f t="shared" si="6"/>
        <v>813.044</v>
      </c>
      <c r="T58" s="43">
        <f t="shared" si="6"/>
        <v>825.083</v>
      </c>
      <c r="U58" s="131">
        <f>SUM(C58:T58)</f>
        <v>30350.589</v>
      </c>
    </row>
    <row r="59" spans="1:21" ht="13.5" customHeight="1">
      <c r="A59" s="2" t="s">
        <v>63</v>
      </c>
      <c r="B59" s="2"/>
      <c r="C59" s="7">
        <f>C55/C58</f>
        <v>0.012564393933271158</v>
      </c>
      <c r="D59" s="7">
        <f>D55/D58</f>
        <v>0.011787607548643674</v>
      </c>
      <c r="E59" s="7">
        <f>E55/E58</f>
        <v>0.015085448417787584</v>
      </c>
      <c r="F59" s="7">
        <f>F55/F58</f>
        <v>0.014593301903210605</v>
      </c>
      <c r="G59" s="7">
        <f>G55/G58</f>
        <v>0.013506459462780116</v>
      </c>
      <c r="H59" s="55"/>
      <c r="I59" s="63">
        <f aca="true" t="shared" si="7" ref="I59:T59">I55/I58</f>
        <v>0.005287138025755701</v>
      </c>
      <c r="J59" s="63">
        <f t="shared" si="7"/>
        <v>0.017322171326278106</v>
      </c>
      <c r="K59" s="63">
        <f t="shared" si="7"/>
        <v>0.015357492364987941</v>
      </c>
      <c r="L59" s="63">
        <f t="shared" si="7"/>
        <v>0.014546837475120943</v>
      </c>
      <c r="M59" s="63">
        <f t="shared" si="7"/>
        <v>0.014955514574678065</v>
      </c>
      <c r="N59" s="63">
        <f t="shared" si="7"/>
        <v>0.0055410127961518525</v>
      </c>
      <c r="O59" s="63">
        <f t="shared" si="7"/>
        <v>0.010917472778651132</v>
      </c>
      <c r="P59" s="63">
        <f t="shared" si="7"/>
        <v>0.0026701084660657307</v>
      </c>
      <c r="Q59" s="63">
        <f t="shared" si="7"/>
        <v>0.0287176194243655</v>
      </c>
      <c r="R59" s="63">
        <f t="shared" si="7"/>
        <v>0.02823909418980746</v>
      </c>
      <c r="S59" s="63">
        <f t="shared" si="7"/>
        <v>0.009696892173117323</v>
      </c>
      <c r="T59" s="63">
        <f t="shared" si="7"/>
        <v>0.004221393484049483</v>
      </c>
      <c r="U59" s="149">
        <f>U55/U58</f>
        <v>0.013506459462780113</v>
      </c>
    </row>
    <row r="60" ht="12.75">
      <c r="H60" s="62"/>
    </row>
    <row r="61" spans="8:20" ht="12.75">
      <c r="H61" s="62"/>
      <c r="I61" s="74">
        <f>SUM(I6:I54,I56)</f>
        <v>834.5725</v>
      </c>
      <c r="J61" s="74">
        <f aca="true" t="shared" si="8" ref="J61:T61">SUM(J6:J54,J56)</f>
        <v>759.7199999999999</v>
      </c>
      <c r="K61" s="74">
        <f t="shared" si="8"/>
        <v>880.3195</v>
      </c>
      <c r="L61" s="74">
        <f t="shared" si="8"/>
        <v>855.8905000000001</v>
      </c>
      <c r="M61" s="74">
        <f t="shared" si="8"/>
        <v>886.8635</v>
      </c>
      <c r="N61" s="74">
        <f t="shared" si="8"/>
        <v>827.827</v>
      </c>
      <c r="O61" s="74">
        <f t="shared" si="8"/>
        <v>829.4960000000001</v>
      </c>
      <c r="P61" s="74">
        <f t="shared" si="8"/>
        <v>749.2205</v>
      </c>
      <c r="Q61" s="74">
        <f t="shared" si="8"/>
        <v>935.9585000000001</v>
      </c>
      <c r="R61" s="74">
        <f t="shared" si="8"/>
        <v>918.8679999999999</v>
      </c>
      <c r="S61" s="74">
        <f t="shared" si="8"/>
        <v>813.044</v>
      </c>
      <c r="T61" s="74">
        <f t="shared" si="8"/>
        <v>825.083</v>
      </c>
    </row>
    <row r="62" ht="12.75">
      <c r="H62" s="62"/>
    </row>
  </sheetData>
  <sheetProtection/>
  <mergeCells count="9">
    <mergeCell ref="A32:A33"/>
    <mergeCell ref="A34:A35"/>
    <mergeCell ref="A15:A16"/>
    <mergeCell ref="A36:A37"/>
    <mergeCell ref="A27:A31"/>
    <mergeCell ref="A6:A7"/>
    <mergeCell ref="A9:A10"/>
    <mergeCell ref="A17:A20"/>
    <mergeCell ref="A25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pane xSplit="2" ySplit="4" topLeftCell="D3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56" sqref="U56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20" width="7.710937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118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102</v>
      </c>
      <c r="O3" s="2" t="s">
        <v>103</v>
      </c>
      <c r="P3" s="2" t="s">
        <v>104</v>
      </c>
      <c r="Q3" s="2" t="s">
        <v>105</v>
      </c>
      <c r="R3" s="2" t="s">
        <v>106</v>
      </c>
      <c r="S3" s="2" t="s">
        <v>107</v>
      </c>
      <c r="T3" s="2" t="s">
        <v>108</v>
      </c>
    </row>
    <row r="4" spans="1:8" ht="13.5" customHeight="1">
      <c r="A4" s="2"/>
      <c r="B4" s="2"/>
      <c r="C4" s="2"/>
      <c r="D4" s="3"/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22">
        <f>SUM(I6:K6)</f>
        <v>0</v>
      </c>
      <c r="D6" s="22">
        <f>SUM(L6:N6)</f>
        <v>0</v>
      </c>
      <c r="E6" s="22">
        <f>SUM(O6:Q6)</f>
        <v>0</v>
      </c>
      <c r="F6" s="23">
        <f>SUM(R6:T6)</f>
        <v>0</v>
      </c>
      <c r="G6" s="19">
        <f aca="true" t="shared" si="0" ref="G6:G54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22">
        <f aca="true" t="shared" si="1" ref="C7:C54">SUM(I7:K7)</f>
        <v>0</v>
      </c>
      <c r="D7" s="22">
        <f aca="true" t="shared" si="2" ref="D7:D54">SUM(L7:N7)</f>
        <v>0</v>
      </c>
      <c r="E7" s="22">
        <f aca="true" t="shared" si="3" ref="E7:E54">SUM(O7:Q7)</f>
        <v>0</v>
      </c>
      <c r="F7" s="23">
        <f aca="true" t="shared" si="4" ref="F7:F54">SUM(R7:T7)</f>
        <v>0</v>
      </c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22">
        <f t="shared" si="1"/>
        <v>14</v>
      </c>
      <c r="D8" s="22">
        <f t="shared" si="2"/>
        <v>27.860000000000003</v>
      </c>
      <c r="E8" s="22">
        <f t="shared" si="3"/>
        <v>19.240000000000002</v>
      </c>
      <c r="F8" s="23">
        <f t="shared" si="4"/>
        <v>36.42</v>
      </c>
      <c r="G8" s="19">
        <f t="shared" si="0"/>
        <v>97.52000000000001</v>
      </c>
      <c r="H8" s="55"/>
      <c r="I8" s="155">
        <v>5.7</v>
      </c>
      <c r="J8" s="155">
        <v>3.02</v>
      </c>
      <c r="K8" s="155">
        <v>5.28</v>
      </c>
      <c r="L8" s="154">
        <v>10.26</v>
      </c>
      <c r="M8" s="154">
        <v>16.76</v>
      </c>
      <c r="N8" s="154">
        <v>0.84</v>
      </c>
      <c r="O8" s="53">
        <v>8.9</v>
      </c>
      <c r="P8" s="53">
        <v>1.06</v>
      </c>
      <c r="Q8" s="53">
        <v>9.28</v>
      </c>
      <c r="R8" s="54">
        <v>11.62</v>
      </c>
      <c r="S8" s="54">
        <v>15.78</v>
      </c>
      <c r="T8" s="54">
        <v>9.02</v>
      </c>
    </row>
    <row r="9" spans="1:20" ht="13.5" customHeight="1">
      <c r="A9" s="176" t="s">
        <v>13</v>
      </c>
      <c r="B9" s="122" t="s">
        <v>14</v>
      </c>
      <c r="C9" s="22">
        <f t="shared" si="1"/>
        <v>6.9</v>
      </c>
      <c r="D9" s="22">
        <f t="shared" si="2"/>
        <v>6.640000000000001</v>
      </c>
      <c r="E9" s="22">
        <f t="shared" si="3"/>
        <v>6.6000000000000005</v>
      </c>
      <c r="F9" s="23">
        <f t="shared" si="4"/>
        <v>4.64</v>
      </c>
      <c r="G9" s="19">
        <f t="shared" si="0"/>
        <v>24.78</v>
      </c>
      <c r="H9" s="55"/>
      <c r="I9" s="155">
        <v>2.7</v>
      </c>
      <c r="J9" s="155"/>
      <c r="K9" s="155">
        <v>4.2</v>
      </c>
      <c r="L9" s="154"/>
      <c r="M9" s="154">
        <v>5.44</v>
      </c>
      <c r="N9" s="154">
        <v>1.2</v>
      </c>
      <c r="O9" s="53">
        <v>4.4</v>
      </c>
      <c r="P9" s="53"/>
      <c r="Q9" s="53">
        <v>2.2</v>
      </c>
      <c r="R9" s="54"/>
      <c r="S9" s="54">
        <v>4.64</v>
      </c>
      <c r="T9" s="54"/>
    </row>
    <row r="10" spans="1:20" ht="13.5" customHeight="1">
      <c r="A10" s="177"/>
      <c r="B10" s="122" t="s">
        <v>15</v>
      </c>
      <c r="C10" s="22">
        <f t="shared" si="1"/>
        <v>0</v>
      </c>
      <c r="D10" s="22">
        <f t="shared" si="2"/>
        <v>0</v>
      </c>
      <c r="E10" s="22">
        <f t="shared" si="3"/>
        <v>0</v>
      </c>
      <c r="F10" s="23">
        <f t="shared" si="4"/>
        <v>0</v>
      </c>
      <c r="G10" s="19">
        <f t="shared" si="0"/>
        <v>0</v>
      </c>
      <c r="H10" s="55"/>
      <c r="I10" s="155"/>
      <c r="J10" s="155"/>
      <c r="K10" s="155"/>
      <c r="L10" s="154"/>
      <c r="M10" s="154"/>
      <c r="N10" s="154"/>
      <c r="O10" s="53"/>
      <c r="P10" s="53"/>
      <c r="Q10" s="53"/>
      <c r="R10" s="54"/>
      <c r="S10" s="54"/>
      <c r="T10" s="54"/>
    </row>
    <row r="11" spans="1:20" ht="13.5" customHeight="1">
      <c r="A11" s="2" t="s">
        <v>16</v>
      </c>
      <c r="B11" s="122" t="s">
        <v>17</v>
      </c>
      <c r="C11" s="22">
        <f t="shared" si="1"/>
        <v>0</v>
      </c>
      <c r="D11" s="22">
        <f t="shared" si="2"/>
        <v>0</v>
      </c>
      <c r="E11" s="22">
        <f t="shared" si="3"/>
        <v>0</v>
      </c>
      <c r="F11" s="23">
        <f t="shared" si="4"/>
        <v>0</v>
      </c>
      <c r="G11" s="19">
        <f t="shared" si="0"/>
        <v>0</v>
      </c>
      <c r="H11" s="55"/>
      <c r="I11" s="155"/>
      <c r="J11" s="155"/>
      <c r="K11" s="155"/>
      <c r="L11" s="154"/>
      <c r="M11" s="154"/>
      <c r="N11" s="154"/>
      <c r="O11" s="53"/>
      <c r="P11" s="53"/>
      <c r="Q11" s="53"/>
      <c r="R11" s="54"/>
      <c r="S11" s="54"/>
      <c r="T11" s="54"/>
    </row>
    <row r="12" spans="1:20" ht="13.5" customHeight="1">
      <c r="A12" s="2" t="s">
        <v>18</v>
      </c>
      <c r="B12" s="122" t="s">
        <v>19</v>
      </c>
      <c r="C12" s="22">
        <f t="shared" si="1"/>
        <v>3.3</v>
      </c>
      <c r="D12" s="22">
        <f t="shared" si="2"/>
        <v>2.7</v>
      </c>
      <c r="E12" s="22">
        <f t="shared" si="3"/>
        <v>0</v>
      </c>
      <c r="F12" s="23">
        <f t="shared" si="4"/>
        <v>0</v>
      </c>
      <c r="G12" s="19">
        <f t="shared" si="0"/>
        <v>6</v>
      </c>
      <c r="H12" s="55"/>
      <c r="I12" s="155">
        <v>3.3</v>
      </c>
      <c r="J12" s="155"/>
      <c r="K12" s="155"/>
      <c r="L12" s="154">
        <v>2.7</v>
      </c>
      <c r="M12" s="154"/>
      <c r="N12" s="154">
        <v>0</v>
      </c>
      <c r="O12" s="53"/>
      <c r="P12" s="53">
        <v>0</v>
      </c>
      <c r="Q12" s="53">
        <v>0</v>
      </c>
      <c r="R12" s="54">
        <v>0</v>
      </c>
      <c r="S12" s="54">
        <v>0</v>
      </c>
      <c r="T12" s="54">
        <v>0</v>
      </c>
    </row>
    <row r="13" spans="1:20" ht="13.5" customHeight="1">
      <c r="A13" s="2" t="s">
        <v>20</v>
      </c>
      <c r="B13" s="122" t="s">
        <v>21</v>
      </c>
      <c r="C13" s="22">
        <f t="shared" si="1"/>
        <v>0</v>
      </c>
      <c r="D13" s="22">
        <f t="shared" si="2"/>
        <v>0</v>
      </c>
      <c r="E13" s="22">
        <f t="shared" si="3"/>
        <v>0</v>
      </c>
      <c r="F13" s="23">
        <f t="shared" si="4"/>
        <v>0</v>
      </c>
      <c r="G13" s="19">
        <f t="shared" si="0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22">
        <f t="shared" si="1"/>
        <v>0</v>
      </c>
      <c r="D14" s="22">
        <f t="shared" si="2"/>
        <v>0</v>
      </c>
      <c r="E14" s="22">
        <f t="shared" si="3"/>
        <v>0</v>
      </c>
      <c r="F14" s="23">
        <f t="shared" si="4"/>
        <v>0</v>
      </c>
      <c r="G14" s="19">
        <f t="shared" si="0"/>
        <v>0</v>
      </c>
      <c r="H14" s="55"/>
      <c r="I14" s="155"/>
      <c r="J14" s="155"/>
      <c r="K14" s="155"/>
      <c r="L14" s="154"/>
      <c r="M14" s="154"/>
      <c r="N14" s="154"/>
      <c r="O14" s="53"/>
      <c r="P14" s="53"/>
      <c r="Q14" s="53"/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22">
        <f t="shared" si="1"/>
        <v>0</v>
      </c>
      <c r="D15" s="22">
        <f t="shared" si="2"/>
        <v>0</v>
      </c>
      <c r="E15" s="22">
        <f t="shared" si="3"/>
        <v>0</v>
      </c>
      <c r="F15" s="23">
        <f t="shared" si="4"/>
        <v>0</v>
      </c>
      <c r="G15" s="19">
        <f t="shared" si="0"/>
        <v>0</v>
      </c>
      <c r="H15" s="55"/>
      <c r="I15" s="155"/>
      <c r="J15" s="155"/>
      <c r="K15" s="155"/>
      <c r="L15" s="154"/>
      <c r="M15" s="154"/>
      <c r="N15" s="154"/>
      <c r="O15" s="53"/>
      <c r="P15" s="53"/>
      <c r="Q15" s="53"/>
      <c r="R15" s="54"/>
      <c r="S15" s="54"/>
      <c r="T15" s="54"/>
    </row>
    <row r="16" spans="1:20" ht="13.5" customHeight="1">
      <c r="A16" s="177"/>
      <c r="B16" s="122" t="s">
        <v>86</v>
      </c>
      <c r="C16" s="22">
        <f t="shared" si="1"/>
        <v>0</v>
      </c>
      <c r="D16" s="22">
        <f t="shared" si="2"/>
        <v>0</v>
      </c>
      <c r="E16" s="22">
        <f t="shared" si="3"/>
        <v>0</v>
      </c>
      <c r="F16" s="23">
        <f t="shared" si="4"/>
        <v>0</v>
      </c>
      <c r="G16" s="19">
        <f t="shared" si="0"/>
        <v>0</v>
      </c>
      <c r="H16" s="55"/>
      <c r="I16" s="156"/>
      <c r="J16" s="156"/>
      <c r="K16" s="156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22">
        <f t="shared" si="1"/>
        <v>0</v>
      </c>
      <c r="D17" s="22">
        <f t="shared" si="2"/>
        <v>0</v>
      </c>
      <c r="E17" s="22">
        <f t="shared" si="3"/>
        <v>0</v>
      </c>
      <c r="F17" s="23">
        <f t="shared" si="4"/>
        <v>0</v>
      </c>
      <c r="G17" s="19">
        <f t="shared" si="0"/>
        <v>0</v>
      </c>
      <c r="H17" s="55"/>
      <c r="I17" s="155"/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22">
        <f t="shared" si="1"/>
        <v>0.9500000000000001</v>
      </c>
      <c r="D18" s="22">
        <f t="shared" si="2"/>
        <v>0.5</v>
      </c>
      <c r="E18" s="22">
        <f t="shared" si="3"/>
        <v>0.39</v>
      </c>
      <c r="F18" s="23">
        <f t="shared" si="4"/>
        <v>0.18</v>
      </c>
      <c r="G18" s="19">
        <f t="shared" si="0"/>
        <v>2.0200000000000005</v>
      </c>
      <c r="H18" s="55"/>
      <c r="I18" s="155"/>
      <c r="J18" s="155">
        <v>0.8</v>
      </c>
      <c r="K18" s="155">
        <v>0.15</v>
      </c>
      <c r="L18" s="154">
        <v>0.45</v>
      </c>
      <c r="M18" s="154">
        <v>0</v>
      </c>
      <c r="N18" s="154">
        <v>0.05</v>
      </c>
      <c r="O18" s="53">
        <v>0</v>
      </c>
      <c r="P18" s="53">
        <v>0.2</v>
      </c>
      <c r="Q18" s="53">
        <v>0.19</v>
      </c>
      <c r="R18" s="54">
        <v>0.18</v>
      </c>
      <c r="S18" s="54">
        <v>0</v>
      </c>
      <c r="T18" s="54">
        <v>0</v>
      </c>
    </row>
    <row r="19" spans="1:20" ht="13.5" customHeight="1">
      <c r="A19" s="181"/>
      <c r="B19" s="125" t="s">
        <v>27</v>
      </c>
      <c r="C19" s="22">
        <f t="shared" si="1"/>
        <v>0.59</v>
      </c>
      <c r="D19" s="22">
        <f t="shared" si="2"/>
        <v>0.26</v>
      </c>
      <c r="E19" s="22">
        <f t="shared" si="3"/>
        <v>0.75</v>
      </c>
      <c r="F19" s="23">
        <f t="shared" si="4"/>
        <v>0</v>
      </c>
      <c r="G19" s="19">
        <f t="shared" si="0"/>
        <v>1.6</v>
      </c>
      <c r="H19" s="55"/>
      <c r="I19" s="155"/>
      <c r="J19" s="155">
        <v>0.17</v>
      </c>
      <c r="K19" s="155">
        <v>0.42</v>
      </c>
      <c r="L19" s="154">
        <v>0.09</v>
      </c>
      <c r="M19" s="154">
        <v>0.16</v>
      </c>
      <c r="N19" s="154">
        <v>0.01</v>
      </c>
      <c r="O19" s="53">
        <v>0</v>
      </c>
      <c r="P19" s="53">
        <v>0.34</v>
      </c>
      <c r="Q19" s="53">
        <v>0.41</v>
      </c>
      <c r="R19" s="54"/>
      <c r="S19" s="54">
        <v>0</v>
      </c>
      <c r="T19" s="54">
        <v>0</v>
      </c>
    </row>
    <row r="20" spans="1:20" ht="13.5" customHeight="1">
      <c r="A20" s="177"/>
      <c r="B20" s="123" t="s">
        <v>29</v>
      </c>
      <c r="C20" s="22">
        <f t="shared" si="1"/>
        <v>0.32</v>
      </c>
      <c r="D20" s="22">
        <f t="shared" si="2"/>
        <v>0.41</v>
      </c>
      <c r="E20" s="22">
        <f t="shared" si="3"/>
        <v>2.82</v>
      </c>
      <c r="F20" s="23">
        <f t="shared" si="4"/>
        <v>2.38</v>
      </c>
      <c r="G20" s="19">
        <f t="shared" si="0"/>
        <v>5.93</v>
      </c>
      <c r="H20" s="55"/>
      <c r="I20" s="155"/>
      <c r="J20" s="155">
        <v>0.17</v>
      </c>
      <c r="K20" s="155">
        <v>0.15</v>
      </c>
      <c r="L20" s="154">
        <v>0.41</v>
      </c>
      <c r="M20" s="154">
        <v>0</v>
      </c>
      <c r="N20" s="154"/>
      <c r="O20" s="53"/>
      <c r="P20" s="53">
        <v>1.92</v>
      </c>
      <c r="Q20" s="53">
        <v>0.9</v>
      </c>
      <c r="R20" s="54">
        <v>1.42</v>
      </c>
      <c r="S20" s="54">
        <v>0.96</v>
      </c>
      <c r="T20" s="54"/>
    </row>
    <row r="21" spans="1:20" ht="13.5" customHeight="1">
      <c r="A21" s="2" t="s">
        <v>30</v>
      </c>
      <c r="B21" s="11" t="s">
        <v>31</v>
      </c>
      <c r="C21" s="22">
        <f t="shared" si="1"/>
        <v>0</v>
      </c>
      <c r="D21" s="22">
        <f t="shared" si="2"/>
        <v>0</v>
      </c>
      <c r="E21" s="22">
        <f t="shared" si="3"/>
        <v>0</v>
      </c>
      <c r="F21" s="23">
        <f t="shared" si="4"/>
        <v>0</v>
      </c>
      <c r="G21" s="19">
        <f t="shared" si="0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22">
        <f t="shared" si="1"/>
        <v>26.64</v>
      </c>
      <c r="D22" s="22">
        <f t="shared" si="2"/>
        <v>23.7</v>
      </c>
      <c r="E22" s="22">
        <f t="shared" si="3"/>
        <v>23.14</v>
      </c>
      <c r="F22" s="23">
        <f t="shared" si="4"/>
        <v>25.060000000000002</v>
      </c>
      <c r="G22" s="19">
        <f t="shared" si="0"/>
        <v>98.54</v>
      </c>
      <c r="H22" s="55"/>
      <c r="I22" s="155">
        <v>9.48</v>
      </c>
      <c r="J22" s="155">
        <v>6.96</v>
      </c>
      <c r="K22" s="155">
        <v>10.2</v>
      </c>
      <c r="L22" s="154">
        <v>8.68</v>
      </c>
      <c r="M22" s="154">
        <v>8.5</v>
      </c>
      <c r="N22" s="154">
        <v>6.52</v>
      </c>
      <c r="O22" s="53">
        <v>7.02</v>
      </c>
      <c r="P22" s="53">
        <v>1.02</v>
      </c>
      <c r="Q22" s="53">
        <v>15.1</v>
      </c>
      <c r="R22" s="54">
        <v>7.82</v>
      </c>
      <c r="S22" s="54">
        <v>8.68</v>
      </c>
      <c r="T22" s="54">
        <v>8.56</v>
      </c>
    </row>
    <row r="23" spans="1:20" ht="13.5" customHeight="1">
      <c r="A23" s="2" t="s">
        <v>33</v>
      </c>
      <c r="B23" s="122" t="s">
        <v>34</v>
      </c>
      <c r="C23" s="22">
        <f t="shared" si="1"/>
        <v>0</v>
      </c>
      <c r="D23" s="22">
        <f t="shared" si="2"/>
        <v>0</v>
      </c>
      <c r="E23" s="22">
        <f t="shared" si="3"/>
        <v>0</v>
      </c>
      <c r="F23" s="23">
        <f t="shared" si="4"/>
        <v>0</v>
      </c>
      <c r="G23" s="19">
        <f t="shared" si="0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22">
        <f t="shared" si="1"/>
        <v>0</v>
      </c>
      <c r="D24" s="22">
        <f t="shared" si="2"/>
        <v>0</v>
      </c>
      <c r="E24" s="22">
        <f t="shared" si="3"/>
        <v>0</v>
      </c>
      <c r="F24" s="23">
        <f t="shared" si="4"/>
        <v>0</v>
      </c>
      <c r="G24" s="19">
        <f t="shared" si="0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22">
        <f t="shared" si="1"/>
        <v>0</v>
      </c>
      <c r="D25" s="22">
        <f t="shared" si="2"/>
        <v>0</v>
      </c>
      <c r="E25" s="22">
        <f t="shared" si="3"/>
        <v>0</v>
      </c>
      <c r="F25" s="23">
        <f t="shared" si="4"/>
        <v>0</v>
      </c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22">
        <f t="shared" si="1"/>
        <v>3.5</v>
      </c>
      <c r="D26" s="22">
        <f t="shared" si="2"/>
        <v>3.42</v>
      </c>
      <c r="E26" s="22">
        <f t="shared" si="3"/>
        <v>4.9</v>
      </c>
      <c r="F26" s="23">
        <f t="shared" si="4"/>
        <v>0</v>
      </c>
      <c r="G26" s="19">
        <f t="shared" si="0"/>
        <v>11.82</v>
      </c>
      <c r="H26" s="55"/>
      <c r="I26" s="155"/>
      <c r="J26" s="155">
        <v>1.72</v>
      </c>
      <c r="K26" s="155">
        <v>1.78</v>
      </c>
      <c r="L26" s="154"/>
      <c r="M26" s="154">
        <v>3.42</v>
      </c>
      <c r="N26" s="154"/>
      <c r="O26" s="53">
        <v>0</v>
      </c>
      <c r="P26" s="53">
        <v>4.9</v>
      </c>
      <c r="Q26" s="53"/>
      <c r="R26" s="54">
        <v>0</v>
      </c>
      <c r="S26" s="54"/>
      <c r="T26" s="54">
        <v>0</v>
      </c>
    </row>
    <row r="27" spans="1:20" ht="13.5" customHeight="1">
      <c r="A27" s="178" t="s">
        <v>155</v>
      </c>
      <c r="B27" s="10" t="s">
        <v>42</v>
      </c>
      <c r="C27" s="22">
        <f t="shared" si="1"/>
        <v>0</v>
      </c>
      <c r="D27" s="22">
        <f t="shared" si="2"/>
        <v>0</v>
      </c>
      <c r="E27" s="22">
        <f t="shared" si="3"/>
        <v>0</v>
      </c>
      <c r="F27" s="23">
        <f t="shared" si="4"/>
        <v>0</v>
      </c>
      <c r="G27" s="19">
        <f t="shared" si="0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22">
        <f t="shared" si="1"/>
        <v>0</v>
      </c>
      <c r="D28" s="22">
        <f t="shared" si="2"/>
        <v>0</v>
      </c>
      <c r="E28" s="22">
        <f t="shared" si="3"/>
        <v>0</v>
      </c>
      <c r="F28" s="23">
        <f t="shared" si="4"/>
        <v>0</v>
      </c>
      <c r="G28" s="19">
        <f t="shared" si="0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22">
        <f t="shared" si="1"/>
        <v>0</v>
      </c>
      <c r="D29" s="22">
        <f t="shared" si="2"/>
        <v>0</v>
      </c>
      <c r="E29" s="22">
        <f t="shared" si="3"/>
        <v>0</v>
      </c>
      <c r="F29" s="23">
        <f t="shared" si="4"/>
        <v>0</v>
      </c>
      <c r="G29" s="19">
        <f t="shared" si="0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22">
        <f t="shared" si="1"/>
        <v>0</v>
      </c>
      <c r="D30" s="22">
        <f t="shared" si="2"/>
        <v>0</v>
      </c>
      <c r="E30" s="22">
        <f t="shared" si="3"/>
        <v>0</v>
      </c>
      <c r="F30" s="23">
        <f t="shared" si="4"/>
        <v>0</v>
      </c>
      <c r="G30" s="19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22">
        <f t="shared" si="1"/>
        <v>0</v>
      </c>
      <c r="D31" s="22">
        <f t="shared" si="2"/>
        <v>0</v>
      </c>
      <c r="E31" s="22">
        <f t="shared" si="3"/>
        <v>0</v>
      </c>
      <c r="F31" s="23">
        <f t="shared" si="4"/>
        <v>0</v>
      </c>
      <c r="G31" s="19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22">
        <f t="shared" si="1"/>
        <v>0</v>
      </c>
      <c r="D32" s="22">
        <f t="shared" si="2"/>
        <v>0</v>
      </c>
      <c r="E32" s="22">
        <f t="shared" si="3"/>
        <v>0</v>
      </c>
      <c r="F32" s="23">
        <f t="shared" si="4"/>
        <v>0</v>
      </c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22">
        <f t="shared" si="1"/>
        <v>0</v>
      </c>
      <c r="D33" s="22">
        <f t="shared" si="2"/>
        <v>0</v>
      </c>
      <c r="E33" s="22">
        <f t="shared" si="3"/>
        <v>0</v>
      </c>
      <c r="F33" s="23">
        <f t="shared" si="4"/>
        <v>0</v>
      </c>
      <c r="G33" s="19">
        <f t="shared" si="0"/>
        <v>0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/>
      <c r="S33" s="54"/>
      <c r="T33" s="54"/>
    </row>
    <row r="34" spans="1:20" ht="13.5" customHeight="1">
      <c r="A34" s="176" t="s">
        <v>47</v>
      </c>
      <c r="B34" s="126" t="s">
        <v>88</v>
      </c>
      <c r="C34" s="22">
        <f t="shared" si="1"/>
        <v>0</v>
      </c>
      <c r="D34" s="22">
        <f t="shared" si="2"/>
        <v>0</v>
      </c>
      <c r="E34" s="22">
        <f t="shared" si="3"/>
        <v>0</v>
      </c>
      <c r="F34" s="23">
        <f t="shared" si="4"/>
        <v>0</v>
      </c>
      <c r="G34" s="19">
        <f t="shared" si="0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22">
        <f t="shared" si="1"/>
        <v>0</v>
      </c>
      <c r="D35" s="22">
        <f t="shared" si="2"/>
        <v>0</v>
      </c>
      <c r="E35" s="22">
        <f t="shared" si="3"/>
        <v>0</v>
      </c>
      <c r="F35" s="23">
        <f t="shared" si="4"/>
        <v>0</v>
      </c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22">
        <f t="shared" si="1"/>
        <v>0</v>
      </c>
      <c r="D36" s="22">
        <f t="shared" si="2"/>
        <v>0</v>
      </c>
      <c r="E36" s="22">
        <f t="shared" si="3"/>
        <v>0</v>
      </c>
      <c r="F36" s="23">
        <f t="shared" si="4"/>
        <v>0</v>
      </c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22">
        <f t="shared" si="1"/>
        <v>0</v>
      </c>
      <c r="D37" s="22">
        <f t="shared" si="2"/>
        <v>0</v>
      </c>
      <c r="E37" s="22">
        <f t="shared" si="3"/>
        <v>0</v>
      </c>
      <c r="F37" s="23">
        <f t="shared" si="4"/>
        <v>0</v>
      </c>
      <c r="G37" s="19">
        <f t="shared" si="0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22">
        <f t="shared" si="1"/>
        <v>0</v>
      </c>
      <c r="D38" s="22">
        <f t="shared" si="2"/>
        <v>0</v>
      </c>
      <c r="E38" s="22">
        <f t="shared" si="3"/>
        <v>0</v>
      </c>
      <c r="F38" s="23">
        <f t="shared" si="4"/>
        <v>0</v>
      </c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22">
        <f t="shared" si="1"/>
        <v>0</v>
      </c>
      <c r="D39" s="22">
        <f t="shared" si="2"/>
        <v>0</v>
      </c>
      <c r="E39" s="22">
        <f t="shared" si="3"/>
        <v>0</v>
      </c>
      <c r="F39" s="23">
        <f t="shared" si="4"/>
        <v>0</v>
      </c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22">
        <f t="shared" si="1"/>
        <v>0</v>
      </c>
      <c r="D40" s="22">
        <f t="shared" si="2"/>
        <v>0</v>
      </c>
      <c r="E40" s="22">
        <f t="shared" si="3"/>
        <v>0</v>
      </c>
      <c r="F40" s="23">
        <f t="shared" si="4"/>
        <v>0</v>
      </c>
      <c r="G40" s="19">
        <f t="shared" si="0"/>
        <v>0</v>
      </c>
      <c r="H40" s="55"/>
      <c r="I40" s="155"/>
      <c r="J40" s="155"/>
      <c r="K40" s="155"/>
      <c r="L40" s="154"/>
      <c r="M40" s="154"/>
      <c r="N40" s="154"/>
      <c r="O40" s="53"/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22">
        <f t="shared" si="1"/>
        <v>0</v>
      </c>
      <c r="D41" s="22">
        <f t="shared" si="2"/>
        <v>0</v>
      </c>
      <c r="E41" s="22">
        <f t="shared" si="3"/>
        <v>0</v>
      </c>
      <c r="F41" s="23">
        <f t="shared" si="4"/>
        <v>0</v>
      </c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22">
        <f t="shared" si="1"/>
        <v>0</v>
      </c>
      <c r="D42" s="22">
        <f t="shared" si="2"/>
        <v>0</v>
      </c>
      <c r="E42" s="22">
        <f t="shared" si="3"/>
        <v>0</v>
      </c>
      <c r="F42" s="23">
        <f t="shared" si="4"/>
        <v>0</v>
      </c>
      <c r="G42" s="19">
        <f t="shared" si="0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22">
        <f t="shared" si="1"/>
        <v>0</v>
      </c>
      <c r="D43" s="22">
        <f t="shared" si="2"/>
        <v>0</v>
      </c>
      <c r="E43" s="22">
        <f t="shared" si="3"/>
        <v>0</v>
      </c>
      <c r="F43" s="23">
        <f t="shared" si="4"/>
        <v>0</v>
      </c>
      <c r="G43" s="19">
        <f t="shared" si="0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22">
        <f t="shared" si="1"/>
        <v>0</v>
      </c>
      <c r="D44" s="22">
        <f t="shared" si="2"/>
        <v>0</v>
      </c>
      <c r="E44" s="22">
        <f t="shared" si="3"/>
        <v>0</v>
      </c>
      <c r="F44" s="23">
        <f t="shared" si="4"/>
        <v>0</v>
      </c>
      <c r="G44" s="19">
        <f t="shared" si="0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22">
        <f t="shared" si="1"/>
        <v>0</v>
      </c>
      <c r="D45" s="22">
        <f t="shared" si="2"/>
        <v>0</v>
      </c>
      <c r="E45" s="22">
        <f t="shared" si="3"/>
        <v>0</v>
      </c>
      <c r="F45" s="23">
        <f t="shared" si="4"/>
        <v>0</v>
      </c>
      <c r="G45" s="19">
        <f t="shared" si="0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22">
        <f t="shared" si="1"/>
        <v>0</v>
      </c>
      <c r="D46" s="22">
        <f t="shared" si="2"/>
        <v>0</v>
      </c>
      <c r="E46" s="22">
        <f t="shared" si="3"/>
        <v>0</v>
      </c>
      <c r="F46" s="23">
        <f t="shared" si="4"/>
        <v>0</v>
      </c>
      <c r="G46" s="19">
        <f t="shared" si="0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22">
        <f t="shared" si="1"/>
        <v>0</v>
      </c>
      <c r="D47" s="22">
        <f t="shared" si="2"/>
        <v>0</v>
      </c>
      <c r="E47" s="22">
        <f t="shared" si="3"/>
        <v>0</v>
      </c>
      <c r="F47" s="23">
        <f t="shared" si="4"/>
        <v>0</v>
      </c>
      <c r="G47" s="19">
        <f t="shared" si="0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22">
        <f t="shared" si="1"/>
        <v>0</v>
      </c>
      <c r="D48" s="22">
        <f t="shared" si="2"/>
        <v>0</v>
      </c>
      <c r="E48" s="22">
        <f t="shared" si="3"/>
        <v>0</v>
      </c>
      <c r="F48" s="23">
        <f t="shared" si="4"/>
        <v>0</v>
      </c>
      <c r="G48" s="19">
        <f t="shared" si="0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22">
        <f t="shared" si="1"/>
        <v>0</v>
      </c>
      <c r="D49" s="22">
        <f t="shared" si="2"/>
        <v>0</v>
      </c>
      <c r="E49" s="22">
        <f t="shared" si="3"/>
        <v>0</v>
      </c>
      <c r="F49" s="23">
        <f t="shared" si="4"/>
        <v>0</v>
      </c>
      <c r="G49" s="19">
        <f t="shared" si="0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22">
        <f t="shared" si="1"/>
        <v>0</v>
      </c>
      <c r="D50" s="22">
        <f t="shared" si="2"/>
        <v>0</v>
      </c>
      <c r="E50" s="22">
        <f t="shared" si="3"/>
        <v>0</v>
      </c>
      <c r="F50" s="23">
        <f t="shared" si="4"/>
        <v>0</v>
      </c>
      <c r="G50" s="19">
        <f t="shared" si="0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22"/>
      <c r="D51" s="22"/>
      <c r="E51" s="22"/>
      <c r="F51" s="23"/>
      <c r="G51" s="19">
        <f t="shared" si="0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22"/>
      <c r="D52" s="22"/>
      <c r="E52" s="22"/>
      <c r="F52" s="23"/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22"/>
      <c r="D53" s="22"/>
      <c r="E53" s="22"/>
      <c r="F53" s="23"/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22">
        <f t="shared" si="1"/>
        <v>0</v>
      </c>
      <c r="D54" s="22">
        <f t="shared" si="2"/>
        <v>0</v>
      </c>
      <c r="E54" s="22">
        <f t="shared" si="3"/>
        <v>0</v>
      </c>
      <c r="F54" s="23">
        <f t="shared" si="4"/>
        <v>0</v>
      </c>
      <c r="G54" s="19">
        <f t="shared" si="0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56.2</v>
      </c>
      <c r="D55" s="129">
        <f>SUM(D6:D20,D22:D23,D25:D26,D32:D41,D48)</f>
        <v>65.49</v>
      </c>
      <c r="E55" s="129">
        <f>SUM(E6:E20,E22:E23,E25:E26,E32:E41,E48)</f>
        <v>57.84</v>
      </c>
      <c r="F55" s="129">
        <f>SUM(F6:F20,F22:F23,F25:F26,F32:F41,F48)</f>
        <v>68.68</v>
      </c>
      <c r="G55" s="129">
        <f>SUM(G6:G20,G22:G23,G25:G26,G32:G41,G48)</f>
        <v>248.21000000000004</v>
      </c>
      <c r="H55" s="129">
        <f aca="true" t="shared" si="5" ref="H55:T55">SUM(H6:H20,H22:H23,H25:H26,H32:H41,H48)</f>
        <v>0</v>
      </c>
      <c r="I55" s="129">
        <f t="shared" si="5"/>
        <v>21.18</v>
      </c>
      <c r="J55" s="129">
        <f t="shared" si="5"/>
        <v>12.840000000000002</v>
      </c>
      <c r="K55" s="129">
        <f t="shared" si="5"/>
        <v>22.18</v>
      </c>
      <c r="L55" s="129">
        <f t="shared" si="5"/>
        <v>22.59</v>
      </c>
      <c r="M55" s="129">
        <f t="shared" si="5"/>
        <v>34.28</v>
      </c>
      <c r="N55" s="129">
        <f t="shared" si="5"/>
        <v>8.62</v>
      </c>
      <c r="O55" s="129">
        <f t="shared" si="5"/>
        <v>20.32</v>
      </c>
      <c r="P55" s="129">
        <f t="shared" si="5"/>
        <v>9.440000000000001</v>
      </c>
      <c r="Q55" s="129">
        <f t="shared" si="5"/>
        <v>28.08</v>
      </c>
      <c r="R55" s="129">
        <f t="shared" si="5"/>
        <v>21.04</v>
      </c>
      <c r="S55" s="129">
        <f t="shared" si="5"/>
        <v>30.06</v>
      </c>
      <c r="T55" s="129">
        <f t="shared" si="5"/>
        <v>17.58</v>
      </c>
      <c r="U55" s="74">
        <f>SUM(C55:T55)</f>
        <v>744.6300000000001</v>
      </c>
    </row>
    <row r="56" spans="1:20" ht="13.5" customHeight="1">
      <c r="A56" s="93" t="s">
        <v>140</v>
      </c>
      <c r="B56" s="91" t="s">
        <v>62</v>
      </c>
      <c r="C56" s="109">
        <f>SUM(I56:K56)</f>
        <v>1520.3400000000001</v>
      </c>
      <c r="D56" s="109">
        <f>SUM(L56:N56)</f>
        <v>1647.6000000000001</v>
      </c>
      <c r="E56" s="109">
        <f>SUM(O56:Q56)</f>
        <v>1756.42</v>
      </c>
      <c r="F56" s="109">
        <f>SUM(R56:T56)</f>
        <v>1587.7599999999998</v>
      </c>
      <c r="G56" s="110">
        <f>SUM(C56:F56)</f>
        <v>6512.120000000001</v>
      </c>
      <c r="H56" s="55"/>
      <c r="I56" s="100">
        <v>516.7</v>
      </c>
      <c r="J56" s="100">
        <v>455.74</v>
      </c>
      <c r="K56" s="100">
        <v>547.9</v>
      </c>
      <c r="L56" s="100">
        <v>545.22</v>
      </c>
      <c r="M56" s="100">
        <v>564.64</v>
      </c>
      <c r="N56" s="100">
        <v>537.74</v>
      </c>
      <c r="O56" s="100">
        <v>603.7</v>
      </c>
      <c r="P56" s="100">
        <v>590.06</v>
      </c>
      <c r="Q56" s="100">
        <v>562.66</v>
      </c>
      <c r="R56" s="100">
        <v>556.36</v>
      </c>
      <c r="S56" s="100">
        <v>511.24</v>
      </c>
      <c r="T56" s="100">
        <v>520.16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1:21" ht="13.5" customHeight="1">
      <c r="A58" s="15" t="s">
        <v>75</v>
      </c>
      <c r="B58" s="16"/>
      <c r="C58" s="104">
        <f>SUM(C6:C51,C56)</f>
        <v>1576.5400000000002</v>
      </c>
      <c r="D58" s="104">
        <f>SUM(D6:D51,D56)</f>
        <v>1713.0900000000001</v>
      </c>
      <c r="E58" s="104">
        <f>SUM(E6:E51,E56)</f>
        <v>1814.26</v>
      </c>
      <c r="F58" s="104">
        <f>SUM(F6:F51,F56)</f>
        <v>1656.4399999999998</v>
      </c>
      <c r="G58" s="104">
        <f>SUM(C58:F58)</f>
        <v>6760.33</v>
      </c>
      <c r="H58" s="55"/>
      <c r="I58" s="43">
        <f>SUM(I55:I57)</f>
        <v>537.88</v>
      </c>
      <c r="J58" s="43">
        <f aca="true" t="shared" si="6" ref="J58:T58">SUM(J55:J57)</f>
        <v>468.58</v>
      </c>
      <c r="K58" s="43">
        <f t="shared" si="6"/>
        <v>570.0799999999999</v>
      </c>
      <c r="L58" s="43">
        <f t="shared" si="6"/>
        <v>567.8100000000001</v>
      </c>
      <c r="M58" s="43">
        <f t="shared" si="6"/>
        <v>598.92</v>
      </c>
      <c r="N58" s="43">
        <f t="shared" si="6"/>
        <v>546.36</v>
      </c>
      <c r="O58" s="43">
        <f t="shared" si="6"/>
        <v>624.0200000000001</v>
      </c>
      <c r="P58" s="43">
        <f t="shared" si="6"/>
        <v>599.5</v>
      </c>
      <c r="Q58" s="43">
        <f t="shared" si="6"/>
        <v>590.74</v>
      </c>
      <c r="R58" s="43">
        <f t="shared" si="6"/>
        <v>577.4</v>
      </c>
      <c r="S58" s="43">
        <f t="shared" si="6"/>
        <v>541.3</v>
      </c>
      <c r="T58" s="43">
        <f t="shared" si="6"/>
        <v>537.74</v>
      </c>
      <c r="U58" s="131">
        <f>SUM(C58:T58)</f>
        <v>20280.99</v>
      </c>
    </row>
    <row r="59" spans="1:21" ht="13.5" customHeight="1">
      <c r="A59" s="2" t="s">
        <v>63</v>
      </c>
      <c r="B59" s="2"/>
      <c r="C59" s="7">
        <f>C55/C58</f>
        <v>0.03564768416912986</v>
      </c>
      <c r="D59" s="7">
        <f>D55/D58</f>
        <v>0.038229164842477625</v>
      </c>
      <c r="E59" s="7">
        <f>E55/E58</f>
        <v>0.03188076681401784</v>
      </c>
      <c r="F59" s="7">
        <f>F55/F58</f>
        <v>0.04146241336842869</v>
      </c>
      <c r="G59" s="7">
        <f>G55/G58</f>
        <v>0.03671566328862645</v>
      </c>
      <c r="H59" s="55"/>
      <c r="I59" s="63">
        <f aca="true" t="shared" si="7" ref="I59:T59">I55/I58</f>
        <v>0.03937681267197144</v>
      </c>
      <c r="J59" s="63">
        <f t="shared" si="7"/>
        <v>0.02740193776943105</v>
      </c>
      <c r="K59" s="63">
        <f t="shared" si="7"/>
        <v>0.03890682009542521</v>
      </c>
      <c r="L59" s="63">
        <f t="shared" si="7"/>
        <v>0.03978443493422095</v>
      </c>
      <c r="M59" s="63">
        <f t="shared" si="7"/>
        <v>0.057236358779135785</v>
      </c>
      <c r="N59" s="63">
        <f t="shared" si="7"/>
        <v>0.01577714327549601</v>
      </c>
      <c r="O59" s="63">
        <f t="shared" si="7"/>
        <v>0.032563058876318066</v>
      </c>
      <c r="P59" s="63">
        <f t="shared" si="7"/>
        <v>0.015746455379482903</v>
      </c>
      <c r="Q59" s="63">
        <f t="shared" si="7"/>
        <v>0.047533601923011815</v>
      </c>
      <c r="R59" s="63">
        <f t="shared" si="7"/>
        <v>0.03643921025285764</v>
      </c>
      <c r="S59" s="63">
        <f t="shared" si="7"/>
        <v>0.05553297616848328</v>
      </c>
      <c r="T59" s="63">
        <f t="shared" si="7"/>
        <v>0.032692379216721835</v>
      </c>
      <c r="U59" s="149">
        <f>U55/U58</f>
        <v>0.036715663288626445</v>
      </c>
    </row>
    <row r="60" ht="12.75">
      <c r="H60" s="62"/>
    </row>
    <row r="61" spans="8:20" ht="12.75">
      <c r="H61" s="62"/>
      <c r="I61" s="74">
        <f>SUM(I6:I54,I56)</f>
        <v>537.88</v>
      </c>
      <c r="J61" s="74">
        <f aca="true" t="shared" si="8" ref="J61:T61">SUM(J6:J54,J56)</f>
        <v>468.58</v>
      </c>
      <c r="K61" s="74">
        <f t="shared" si="8"/>
        <v>570.0799999999999</v>
      </c>
      <c r="L61" s="74">
        <f t="shared" si="8"/>
        <v>567.8100000000001</v>
      </c>
      <c r="M61" s="74">
        <f t="shared" si="8"/>
        <v>598.92</v>
      </c>
      <c r="N61" s="74">
        <f t="shared" si="8"/>
        <v>546.36</v>
      </c>
      <c r="O61" s="74">
        <f t="shared" si="8"/>
        <v>624.0200000000001</v>
      </c>
      <c r="P61" s="74">
        <f t="shared" si="8"/>
        <v>599.5</v>
      </c>
      <c r="Q61" s="74">
        <f t="shared" si="8"/>
        <v>590.74</v>
      </c>
      <c r="R61" s="74">
        <f t="shared" si="8"/>
        <v>577.4</v>
      </c>
      <c r="S61" s="74">
        <f t="shared" si="8"/>
        <v>541.3</v>
      </c>
      <c r="T61" s="74">
        <f t="shared" si="8"/>
        <v>537.74</v>
      </c>
    </row>
    <row r="62" ht="12.75">
      <c r="H62" s="62"/>
    </row>
    <row r="72" spans="2:8" ht="12.75">
      <c r="B72" s="137"/>
      <c r="H72" s="139"/>
    </row>
  </sheetData>
  <sheetProtection/>
  <mergeCells count="9">
    <mergeCell ref="A15:A16"/>
    <mergeCell ref="A34:A35"/>
    <mergeCell ref="A36:A37"/>
    <mergeCell ref="A6:A7"/>
    <mergeCell ref="A9:A10"/>
    <mergeCell ref="A17:A20"/>
    <mergeCell ref="A25:A26"/>
    <mergeCell ref="A27:A31"/>
    <mergeCell ref="A32:A3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6">
      <selection activeCell="T57" sqref="T57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14" width="8.140625" style="0" customWidth="1"/>
    <col min="15" max="20" width="7.710937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119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102</v>
      </c>
      <c r="O3" s="2" t="s">
        <v>103</v>
      </c>
      <c r="P3" s="2" t="s">
        <v>104</v>
      </c>
      <c r="Q3" s="2" t="s">
        <v>105</v>
      </c>
      <c r="R3" s="2" t="s">
        <v>106</v>
      </c>
      <c r="S3" s="2" t="s">
        <v>107</v>
      </c>
      <c r="T3" s="2" t="s">
        <v>108</v>
      </c>
    </row>
    <row r="4" spans="1:8" ht="13.5" customHeight="1">
      <c r="A4" s="71" t="s">
        <v>96</v>
      </c>
      <c r="B4" s="2">
        <v>9084</v>
      </c>
      <c r="C4" s="2"/>
      <c r="D4" s="3"/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22"/>
      <c r="D6" s="22"/>
      <c r="E6" s="22"/>
      <c r="F6" s="23"/>
      <c r="G6" s="19">
        <f aca="true" t="shared" si="0" ref="G6:G53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22"/>
      <c r="D7" s="22"/>
      <c r="E7" s="22"/>
      <c r="F7" s="23"/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22"/>
      <c r="D8" s="22"/>
      <c r="E8" s="22"/>
      <c r="F8" s="23"/>
      <c r="G8" s="19">
        <f t="shared" si="0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2" t="s">
        <v>14</v>
      </c>
      <c r="C9" s="68">
        <f>SUM(I9:K9)</f>
        <v>13.27</v>
      </c>
      <c r="D9" s="68">
        <f>SUM(L9:M9)</f>
        <v>6.91</v>
      </c>
      <c r="E9" s="68">
        <f>SUM(O9:Q9)</f>
        <v>6.359999999999999</v>
      </c>
      <c r="F9" s="68">
        <f>SUM(R9:T9)</f>
        <v>12.419999999999998</v>
      </c>
      <c r="G9" s="19">
        <f t="shared" si="0"/>
        <v>38.959999999999994</v>
      </c>
      <c r="H9" s="55"/>
      <c r="I9" s="155">
        <v>7.61</v>
      </c>
      <c r="J9" s="155">
        <v>1.74</v>
      </c>
      <c r="K9" s="155">
        <v>3.92</v>
      </c>
      <c r="L9" s="154">
        <v>1.58</v>
      </c>
      <c r="M9" s="154">
        <v>5.33</v>
      </c>
      <c r="N9" s="154">
        <v>2.62</v>
      </c>
      <c r="O9" s="53">
        <v>1.4</v>
      </c>
      <c r="P9" s="53">
        <v>2.9</v>
      </c>
      <c r="Q9" s="53">
        <v>2.06</v>
      </c>
      <c r="R9" s="54">
        <v>5.62</v>
      </c>
      <c r="S9" s="54">
        <v>4.1</v>
      </c>
      <c r="T9" s="54">
        <v>2.7</v>
      </c>
    </row>
    <row r="10" spans="1:20" ht="13.5" customHeight="1">
      <c r="A10" s="177"/>
      <c r="B10" s="122" t="s">
        <v>15</v>
      </c>
      <c r="C10" s="68">
        <f aca="true" t="shared" si="1" ref="C10:C53">SUM(I10:K10)</f>
        <v>29.22</v>
      </c>
      <c r="D10" s="68">
        <f>SUM(L10:M10)</f>
        <v>19.939999999999998</v>
      </c>
      <c r="E10" s="68">
        <f aca="true" t="shared" si="2" ref="E10:E53">SUM(O10:Q10)</f>
        <v>40</v>
      </c>
      <c r="F10" s="68">
        <f aca="true" t="shared" si="3" ref="F10:F53">SUM(R10:T10)</f>
        <v>39.74</v>
      </c>
      <c r="G10" s="19">
        <f t="shared" si="0"/>
        <v>128.9</v>
      </c>
      <c r="H10" s="55"/>
      <c r="I10" s="155">
        <v>11.2</v>
      </c>
      <c r="J10" s="155">
        <v>3.78</v>
      </c>
      <c r="K10" s="155">
        <v>14.24</v>
      </c>
      <c r="L10" s="154">
        <v>9.7</v>
      </c>
      <c r="M10" s="154">
        <v>10.24</v>
      </c>
      <c r="N10" s="154">
        <v>9.8</v>
      </c>
      <c r="O10" s="53">
        <v>13.14</v>
      </c>
      <c r="P10" s="53">
        <v>10.36</v>
      </c>
      <c r="Q10" s="53">
        <v>16.5</v>
      </c>
      <c r="R10" s="54">
        <v>11.88</v>
      </c>
      <c r="S10" s="54">
        <v>12.14</v>
      </c>
      <c r="T10" s="54">
        <v>15.72</v>
      </c>
    </row>
    <row r="11" spans="1:20" ht="13.5" customHeight="1">
      <c r="A11" s="2" t="s">
        <v>16</v>
      </c>
      <c r="B11" s="122" t="s">
        <v>17</v>
      </c>
      <c r="C11" s="68">
        <f t="shared" si="1"/>
        <v>0</v>
      </c>
      <c r="D11" s="68">
        <f aca="true" t="shared" si="4" ref="D11:D53">SUM(L11:N11)</f>
        <v>0</v>
      </c>
      <c r="E11" s="68">
        <f t="shared" si="2"/>
        <v>0</v>
      </c>
      <c r="F11" s="68">
        <f t="shared" si="3"/>
        <v>0</v>
      </c>
      <c r="G11" s="19">
        <f t="shared" si="0"/>
        <v>0</v>
      </c>
      <c r="H11" s="55"/>
      <c r="I11" s="155"/>
      <c r="J11" s="155"/>
      <c r="K11" s="155"/>
      <c r="L11" s="154"/>
      <c r="M11" s="154"/>
      <c r="N11" s="154"/>
      <c r="O11" s="53"/>
      <c r="P11" s="53"/>
      <c r="Q11" s="53"/>
      <c r="R11" s="54"/>
      <c r="S11" s="54"/>
      <c r="T11" s="54"/>
    </row>
    <row r="12" spans="1:20" ht="13.5" customHeight="1">
      <c r="A12" s="2" t="s">
        <v>18</v>
      </c>
      <c r="B12" s="122" t="s">
        <v>19</v>
      </c>
      <c r="C12" s="68">
        <f t="shared" si="1"/>
        <v>3.34</v>
      </c>
      <c r="D12" s="68">
        <f t="shared" si="4"/>
        <v>7.8100000000000005</v>
      </c>
      <c r="E12" s="68">
        <f t="shared" si="2"/>
        <v>3.31</v>
      </c>
      <c r="F12" s="68">
        <f t="shared" si="3"/>
        <v>8.879999999999999</v>
      </c>
      <c r="G12" s="19">
        <f t="shared" si="0"/>
        <v>23.34</v>
      </c>
      <c r="H12" s="55"/>
      <c r="I12" s="155">
        <v>0.36</v>
      </c>
      <c r="J12" s="155">
        <v>0.98</v>
      </c>
      <c r="K12" s="155">
        <v>2</v>
      </c>
      <c r="L12" s="154">
        <v>2.98</v>
      </c>
      <c r="M12" s="154">
        <v>2.06</v>
      </c>
      <c r="N12" s="154">
        <v>2.77</v>
      </c>
      <c r="O12" s="53">
        <v>0.81</v>
      </c>
      <c r="P12" s="53">
        <v>1.1</v>
      </c>
      <c r="Q12" s="53">
        <v>1.4</v>
      </c>
      <c r="R12" s="54">
        <v>1.5</v>
      </c>
      <c r="S12" s="54">
        <v>1.3</v>
      </c>
      <c r="T12" s="54">
        <v>6.08</v>
      </c>
    </row>
    <row r="13" spans="1:20" ht="13.5" customHeight="1">
      <c r="A13" s="2" t="s">
        <v>20</v>
      </c>
      <c r="B13" s="122" t="s">
        <v>21</v>
      </c>
      <c r="C13" s="68">
        <f t="shared" si="1"/>
        <v>0</v>
      </c>
      <c r="D13" s="68">
        <f t="shared" si="4"/>
        <v>0</v>
      </c>
      <c r="E13" s="68">
        <f t="shared" si="2"/>
        <v>0</v>
      </c>
      <c r="F13" s="68">
        <f t="shared" si="3"/>
        <v>0</v>
      </c>
      <c r="G13" s="19">
        <f t="shared" si="0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68">
        <f t="shared" si="1"/>
        <v>0</v>
      </c>
      <c r="D14" s="68">
        <f t="shared" si="4"/>
        <v>0</v>
      </c>
      <c r="E14" s="68">
        <f t="shared" si="2"/>
        <v>0</v>
      </c>
      <c r="F14" s="68">
        <f t="shared" si="3"/>
        <v>0</v>
      </c>
      <c r="G14" s="19">
        <f t="shared" si="0"/>
        <v>0</v>
      </c>
      <c r="H14" s="55"/>
      <c r="I14" s="155"/>
      <c r="J14" s="155"/>
      <c r="K14" s="155"/>
      <c r="L14" s="154"/>
      <c r="M14" s="154"/>
      <c r="N14" s="154"/>
      <c r="O14" s="53"/>
      <c r="P14" s="53"/>
      <c r="Q14" s="53"/>
      <c r="R14" s="54"/>
      <c r="S14" s="54"/>
      <c r="T14" s="54"/>
    </row>
    <row r="15" spans="1:20" ht="13.5" customHeight="1">
      <c r="A15" s="186" t="s">
        <v>24</v>
      </c>
      <c r="B15" s="122" t="s">
        <v>25</v>
      </c>
      <c r="C15" s="68">
        <f t="shared" si="1"/>
        <v>0.669</v>
      </c>
      <c r="D15" s="68">
        <f t="shared" si="4"/>
        <v>1.484</v>
      </c>
      <c r="E15" s="68">
        <f t="shared" si="2"/>
        <v>2.266</v>
      </c>
      <c r="F15" s="68">
        <f t="shared" si="3"/>
        <v>2.215</v>
      </c>
      <c r="G15" s="19">
        <f>SUM(C15:F16)</f>
        <v>6.634</v>
      </c>
      <c r="H15" s="55"/>
      <c r="I15" s="155">
        <v>0.247</v>
      </c>
      <c r="J15" s="155">
        <v>0.188</v>
      </c>
      <c r="K15" s="155">
        <v>0.234</v>
      </c>
      <c r="L15" s="154">
        <v>0.409</v>
      </c>
      <c r="M15" s="154">
        <v>0.1</v>
      </c>
      <c r="N15" s="154">
        <v>0.975</v>
      </c>
      <c r="O15" s="53">
        <v>0.426</v>
      </c>
      <c r="P15" s="53">
        <v>0.548</v>
      </c>
      <c r="Q15" s="53">
        <v>1.292</v>
      </c>
      <c r="R15" s="54">
        <v>0.448</v>
      </c>
      <c r="S15" s="54">
        <v>0.598</v>
      </c>
      <c r="T15" s="54">
        <v>1.169</v>
      </c>
    </row>
    <row r="16" spans="1:20" ht="13.5" customHeight="1">
      <c r="A16" s="187"/>
      <c r="B16" s="122" t="s">
        <v>86</v>
      </c>
      <c r="C16" s="68">
        <f t="shared" si="1"/>
        <v>0</v>
      </c>
      <c r="D16" s="68">
        <f t="shared" si="4"/>
        <v>0</v>
      </c>
      <c r="E16" s="68">
        <f t="shared" si="2"/>
        <v>0</v>
      </c>
      <c r="F16" s="68">
        <f t="shared" si="3"/>
        <v>0</v>
      </c>
      <c r="G16" s="19">
        <f t="shared" si="0"/>
        <v>0</v>
      </c>
      <c r="H16" s="55"/>
      <c r="I16" s="156"/>
      <c r="J16" s="156"/>
      <c r="K16" s="156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68">
        <f t="shared" si="1"/>
        <v>0</v>
      </c>
      <c r="D17" s="68">
        <f t="shared" si="4"/>
        <v>0</v>
      </c>
      <c r="E17" s="68">
        <f t="shared" si="2"/>
        <v>0</v>
      </c>
      <c r="F17" s="68">
        <f t="shared" si="3"/>
        <v>0</v>
      </c>
      <c r="G17" s="19">
        <f t="shared" si="0"/>
        <v>0</v>
      </c>
      <c r="H17" s="55"/>
      <c r="I17" s="155"/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68">
        <f t="shared" si="1"/>
        <v>1.83</v>
      </c>
      <c r="D18" s="68">
        <f t="shared" si="4"/>
        <v>1.21</v>
      </c>
      <c r="E18" s="68">
        <f t="shared" si="2"/>
        <v>2.91</v>
      </c>
      <c r="F18" s="68">
        <f t="shared" si="3"/>
        <v>1.86</v>
      </c>
      <c r="G18" s="19">
        <f>SUM(C18:F19)</f>
        <v>19.4</v>
      </c>
      <c r="H18" s="55"/>
      <c r="I18" s="155"/>
      <c r="J18" s="155">
        <v>1.83</v>
      </c>
      <c r="K18" s="155"/>
      <c r="L18" s="154">
        <v>1.21</v>
      </c>
      <c r="M18" s="154"/>
      <c r="N18" s="154"/>
      <c r="O18" s="53">
        <v>1.69</v>
      </c>
      <c r="P18" s="53">
        <v>1.22</v>
      </c>
      <c r="Q18" s="53"/>
      <c r="R18" s="54"/>
      <c r="S18" s="54">
        <v>1.86</v>
      </c>
      <c r="T18" s="54"/>
    </row>
    <row r="19" spans="1:20" ht="13.5" customHeight="1">
      <c r="A19" s="181"/>
      <c r="B19" s="125" t="s">
        <v>27</v>
      </c>
      <c r="C19" s="68">
        <f t="shared" si="1"/>
        <v>3.55</v>
      </c>
      <c r="D19" s="68">
        <f t="shared" si="4"/>
        <v>2.62</v>
      </c>
      <c r="E19" s="68">
        <f t="shared" si="2"/>
        <v>2.24</v>
      </c>
      <c r="F19" s="68">
        <f t="shared" si="3"/>
        <v>3.18</v>
      </c>
      <c r="G19" s="19">
        <f t="shared" si="0"/>
        <v>11.59</v>
      </c>
      <c r="H19" s="55"/>
      <c r="I19" s="155">
        <v>3.55</v>
      </c>
      <c r="J19" s="155"/>
      <c r="K19" s="155"/>
      <c r="L19" s="154"/>
      <c r="M19" s="154"/>
      <c r="N19" s="154">
        <v>2.62</v>
      </c>
      <c r="O19" s="53"/>
      <c r="P19" s="53"/>
      <c r="Q19" s="53">
        <v>2.24</v>
      </c>
      <c r="R19" s="54"/>
      <c r="S19" s="54"/>
      <c r="T19" s="54">
        <v>3.18</v>
      </c>
    </row>
    <row r="20" spans="1:20" ht="13.5" customHeight="1">
      <c r="A20" s="177"/>
      <c r="B20" s="123" t="s">
        <v>29</v>
      </c>
      <c r="C20" s="68">
        <f t="shared" si="1"/>
        <v>0</v>
      </c>
      <c r="D20" s="68">
        <f t="shared" si="4"/>
        <v>0</v>
      </c>
      <c r="E20" s="68">
        <f t="shared" si="2"/>
        <v>0</v>
      </c>
      <c r="F20" s="68">
        <f t="shared" si="3"/>
        <v>0</v>
      </c>
      <c r="G20" s="19">
        <f t="shared" si="0"/>
        <v>0</v>
      </c>
      <c r="H20" s="55"/>
      <c r="I20" s="155"/>
      <c r="J20" s="155"/>
      <c r="K20" s="155"/>
      <c r="L20" s="154"/>
      <c r="M20" s="154"/>
      <c r="N20" s="154"/>
      <c r="O20" s="53"/>
      <c r="P20" s="53"/>
      <c r="Q20" s="53"/>
      <c r="R20" s="54"/>
      <c r="S20" s="54"/>
      <c r="T20" s="54"/>
    </row>
    <row r="21" spans="1:20" ht="13.5" customHeight="1">
      <c r="A21" s="2" t="s">
        <v>30</v>
      </c>
      <c r="B21" s="11" t="s">
        <v>31</v>
      </c>
      <c r="C21" s="68">
        <f t="shared" si="1"/>
        <v>0</v>
      </c>
      <c r="D21" s="68">
        <f t="shared" si="4"/>
        <v>0</v>
      </c>
      <c r="E21" s="68">
        <f t="shared" si="2"/>
        <v>0</v>
      </c>
      <c r="F21" s="68">
        <f t="shared" si="3"/>
        <v>0</v>
      </c>
      <c r="G21" s="19">
        <f t="shared" si="0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68">
        <f t="shared" si="1"/>
        <v>18.88</v>
      </c>
      <c r="D22" s="68">
        <f t="shared" si="4"/>
        <v>34.4</v>
      </c>
      <c r="E22" s="68">
        <f t="shared" si="2"/>
        <v>15.44</v>
      </c>
      <c r="F22" s="68">
        <f t="shared" si="3"/>
        <v>23.240000000000002</v>
      </c>
      <c r="G22" s="19">
        <f t="shared" si="0"/>
        <v>91.96000000000001</v>
      </c>
      <c r="H22" s="55"/>
      <c r="I22" s="155"/>
      <c r="J22" s="155"/>
      <c r="K22" s="155">
        <v>18.88</v>
      </c>
      <c r="L22" s="154">
        <v>17.18</v>
      </c>
      <c r="M22" s="154">
        <v>17.22</v>
      </c>
      <c r="N22" s="154"/>
      <c r="O22" s="53">
        <v>7.32</v>
      </c>
      <c r="P22" s="53"/>
      <c r="Q22" s="53">
        <v>8.12</v>
      </c>
      <c r="R22" s="54">
        <v>17.32</v>
      </c>
      <c r="S22" s="54">
        <v>5.92</v>
      </c>
      <c r="T22" s="54"/>
    </row>
    <row r="23" spans="1:20" ht="13.5" customHeight="1">
      <c r="A23" s="2" t="s">
        <v>33</v>
      </c>
      <c r="B23" s="122" t="s">
        <v>34</v>
      </c>
      <c r="C23" s="68">
        <f t="shared" si="1"/>
        <v>0</v>
      </c>
      <c r="D23" s="68">
        <f t="shared" si="4"/>
        <v>0</v>
      </c>
      <c r="E23" s="68">
        <f t="shared" si="2"/>
        <v>0</v>
      </c>
      <c r="F23" s="68">
        <f t="shared" si="3"/>
        <v>0</v>
      </c>
      <c r="G23" s="19">
        <f t="shared" si="0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68">
        <f t="shared" si="1"/>
        <v>0</v>
      </c>
      <c r="D24" s="68">
        <f t="shared" si="4"/>
        <v>0</v>
      </c>
      <c r="E24" s="68">
        <f t="shared" si="2"/>
        <v>0</v>
      </c>
      <c r="F24" s="68">
        <f t="shared" si="3"/>
        <v>0</v>
      </c>
      <c r="G24" s="19">
        <f t="shared" si="0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68">
        <f t="shared" si="1"/>
        <v>0</v>
      </c>
      <c r="D25" s="68">
        <f t="shared" si="4"/>
        <v>0</v>
      </c>
      <c r="E25" s="68">
        <f t="shared" si="2"/>
        <v>0</v>
      </c>
      <c r="F25" s="68">
        <f t="shared" si="3"/>
        <v>0</v>
      </c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68">
        <f t="shared" si="1"/>
        <v>0</v>
      </c>
      <c r="D26" s="68">
        <f t="shared" si="4"/>
        <v>6.54</v>
      </c>
      <c r="E26" s="68">
        <f t="shared" si="2"/>
        <v>13.12</v>
      </c>
      <c r="F26" s="68">
        <f t="shared" si="3"/>
        <v>9.3</v>
      </c>
      <c r="G26" s="19">
        <f t="shared" si="0"/>
        <v>28.96</v>
      </c>
      <c r="H26" s="55"/>
      <c r="I26" s="155"/>
      <c r="J26" s="155"/>
      <c r="K26" s="155"/>
      <c r="L26" s="154"/>
      <c r="M26" s="154"/>
      <c r="N26" s="154">
        <v>6.54</v>
      </c>
      <c r="O26" s="53">
        <v>10.78</v>
      </c>
      <c r="P26" s="53">
        <v>2.34</v>
      </c>
      <c r="Q26" s="53"/>
      <c r="R26" s="54"/>
      <c r="S26" s="54">
        <v>5.44</v>
      </c>
      <c r="T26" s="54">
        <v>3.86</v>
      </c>
    </row>
    <row r="27" spans="1:20" ht="13.5" customHeight="1">
      <c r="A27" s="178" t="s">
        <v>155</v>
      </c>
      <c r="B27" s="10" t="s">
        <v>42</v>
      </c>
      <c r="C27" s="68">
        <f t="shared" si="1"/>
        <v>0</v>
      </c>
      <c r="D27" s="68">
        <f t="shared" si="4"/>
        <v>0</v>
      </c>
      <c r="E27" s="68">
        <f t="shared" si="2"/>
        <v>0</v>
      </c>
      <c r="F27" s="68">
        <f t="shared" si="3"/>
        <v>0</v>
      </c>
      <c r="G27" s="19">
        <f t="shared" si="0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68">
        <f t="shared" si="1"/>
        <v>0</v>
      </c>
      <c r="D28" s="68">
        <f t="shared" si="4"/>
        <v>0</v>
      </c>
      <c r="E28" s="68">
        <f t="shared" si="2"/>
        <v>0</v>
      </c>
      <c r="F28" s="68">
        <f t="shared" si="3"/>
        <v>0</v>
      </c>
      <c r="G28" s="19">
        <f t="shared" si="0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68">
        <f t="shared" si="1"/>
        <v>0</v>
      </c>
      <c r="D29" s="68">
        <f t="shared" si="4"/>
        <v>0</v>
      </c>
      <c r="E29" s="68">
        <f t="shared" si="2"/>
        <v>0</v>
      </c>
      <c r="F29" s="68">
        <f t="shared" si="3"/>
        <v>0</v>
      </c>
      <c r="G29" s="19">
        <f t="shared" si="0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68">
        <f t="shared" si="1"/>
        <v>0</v>
      </c>
      <c r="D30" s="68">
        <f t="shared" si="4"/>
        <v>0</v>
      </c>
      <c r="E30" s="68">
        <f t="shared" si="2"/>
        <v>0</v>
      </c>
      <c r="F30" s="68">
        <f t="shared" si="3"/>
        <v>0</v>
      </c>
      <c r="G30" s="19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68">
        <f t="shared" si="1"/>
        <v>0</v>
      </c>
      <c r="D31" s="68">
        <f t="shared" si="4"/>
        <v>0</v>
      </c>
      <c r="E31" s="68">
        <f t="shared" si="2"/>
        <v>0</v>
      </c>
      <c r="F31" s="68">
        <f t="shared" si="3"/>
        <v>0</v>
      </c>
      <c r="G31" s="19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68">
        <f t="shared" si="1"/>
        <v>0</v>
      </c>
      <c r="D32" s="68">
        <f t="shared" si="4"/>
        <v>0</v>
      </c>
      <c r="E32" s="68">
        <f t="shared" si="2"/>
        <v>0</v>
      </c>
      <c r="F32" s="68">
        <f t="shared" si="3"/>
        <v>0</v>
      </c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68">
        <f t="shared" si="1"/>
        <v>0</v>
      </c>
      <c r="D33" s="68">
        <f t="shared" si="4"/>
        <v>0</v>
      </c>
      <c r="E33" s="68">
        <f t="shared" si="2"/>
        <v>0</v>
      </c>
      <c r="F33" s="68">
        <f t="shared" si="3"/>
        <v>0.05</v>
      </c>
      <c r="G33" s="19">
        <f t="shared" si="0"/>
        <v>0.05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>
        <v>0.05</v>
      </c>
      <c r="S33" s="54"/>
      <c r="T33" s="54"/>
    </row>
    <row r="34" spans="1:20" ht="13.5" customHeight="1">
      <c r="A34" s="176" t="s">
        <v>47</v>
      </c>
      <c r="B34" s="126" t="s">
        <v>88</v>
      </c>
      <c r="C34" s="68">
        <f t="shared" si="1"/>
        <v>0</v>
      </c>
      <c r="D34" s="68">
        <f t="shared" si="4"/>
        <v>0</v>
      </c>
      <c r="E34" s="68">
        <f t="shared" si="2"/>
        <v>0</v>
      </c>
      <c r="F34" s="68">
        <f t="shared" si="3"/>
        <v>0</v>
      </c>
      <c r="G34" s="19">
        <f t="shared" si="0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68">
        <f t="shared" si="1"/>
        <v>0</v>
      </c>
      <c r="D35" s="68">
        <f t="shared" si="4"/>
        <v>0</v>
      </c>
      <c r="E35" s="68">
        <f t="shared" si="2"/>
        <v>0</v>
      </c>
      <c r="F35" s="68">
        <f t="shared" si="3"/>
        <v>0</v>
      </c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68">
        <f t="shared" si="1"/>
        <v>0</v>
      </c>
      <c r="D36" s="68">
        <f t="shared" si="4"/>
        <v>0</v>
      </c>
      <c r="E36" s="68">
        <f t="shared" si="2"/>
        <v>0</v>
      </c>
      <c r="F36" s="68">
        <f t="shared" si="3"/>
        <v>0</v>
      </c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68">
        <f t="shared" si="1"/>
        <v>0</v>
      </c>
      <c r="D37" s="68">
        <f t="shared" si="4"/>
        <v>0</v>
      </c>
      <c r="E37" s="68">
        <f t="shared" si="2"/>
        <v>0</v>
      </c>
      <c r="F37" s="68">
        <f t="shared" si="3"/>
        <v>0</v>
      </c>
      <c r="G37" s="19">
        <f t="shared" si="0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68">
        <f t="shared" si="1"/>
        <v>0</v>
      </c>
      <c r="D38" s="68">
        <f t="shared" si="4"/>
        <v>0</v>
      </c>
      <c r="E38" s="68">
        <f t="shared" si="2"/>
        <v>0</v>
      </c>
      <c r="F38" s="68">
        <f t="shared" si="3"/>
        <v>0</v>
      </c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68">
        <f t="shared" si="1"/>
        <v>0</v>
      </c>
      <c r="D39" s="68">
        <f t="shared" si="4"/>
        <v>0</v>
      </c>
      <c r="E39" s="68">
        <f t="shared" si="2"/>
        <v>0</v>
      </c>
      <c r="F39" s="68">
        <f t="shared" si="3"/>
        <v>0</v>
      </c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68">
        <f t="shared" si="1"/>
        <v>0.12</v>
      </c>
      <c r="D40" s="68">
        <f t="shared" si="4"/>
        <v>0.1</v>
      </c>
      <c r="E40" s="68">
        <f t="shared" si="2"/>
        <v>0.195</v>
      </c>
      <c r="F40" s="68">
        <f t="shared" si="3"/>
        <v>0.4</v>
      </c>
      <c r="G40" s="19">
        <f t="shared" si="0"/>
        <v>0.8150000000000001</v>
      </c>
      <c r="H40" s="55"/>
      <c r="I40" s="155"/>
      <c r="J40" s="155">
        <v>0.12</v>
      </c>
      <c r="K40" s="155"/>
      <c r="L40" s="154"/>
      <c r="M40" s="154">
        <v>0.1</v>
      </c>
      <c r="N40" s="154"/>
      <c r="O40" s="53"/>
      <c r="P40" s="53">
        <v>0.12</v>
      </c>
      <c r="Q40" s="53">
        <v>0.075</v>
      </c>
      <c r="R40" s="54"/>
      <c r="S40" s="54">
        <v>0.4</v>
      </c>
      <c r="T40" s="54"/>
    </row>
    <row r="41" spans="1:20" ht="13.5" customHeight="1">
      <c r="A41" s="2" t="s">
        <v>57</v>
      </c>
      <c r="B41" s="122" t="s">
        <v>89</v>
      </c>
      <c r="C41" s="68">
        <f t="shared" si="1"/>
        <v>0</v>
      </c>
      <c r="D41" s="68">
        <f t="shared" si="4"/>
        <v>0</v>
      </c>
      <c r="E41" s="68">
        <f t="shared" si="2"/>
        <v>0</v>
      </c>
      <c r="F41" s="68">
        <f t="shared" si="3"/>
        <v>0</v>
      </c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68">
        <f t="shared" si="1"/>
        <v>0</v>
      </c>
      <c r="D42" s="68">
        <f t="shared" si="4"/>
        <v>0</v>
      </c>
      <c r="E42" s="68">
        <f t="shared" si="2"/>
        <v>0</v>
      </c>
      <c r="F42" s="68">
        <f t="shared" si="3"/>
        <v>0</v>
      </c>
      <c r="G42" s="19">
        <f t="shared" si="0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68">
        <f t="shared" si="1"/>
        <v>0</v>
      </c>
      <c r="D43" s="68">
        <f t="shared" si="4"/>
        <v>0</v>
      </c>
      <c r="E43" s="68">
        <f t="shared" si="2"/>
        <v>0</v>
      </c>
      <c r="F43" s="68">
        <f t="shared" si="3"/>
        <v>0</v>
      </c>
      <c r="G43" s="19">
        <f t="shared" si="0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152</v>
      </c>
      <c r="B44" s="97" t="s">
        <v>130</v>
      </c>
      <c r="C44" s="68">
        <f t="shared" si="1"/>
        <v>0</v>
      </c>
      <c r="D44" s="68">
        <f t="shared" si="4"/>
        <v>0</v>
      </c>
      <c r="E44" s="68">
        <f t="shared" si="2"/>
        <v>0</v>
      </c>
      <c r="F44" s="68">
        <f t="shared" si="3"/>
        <v>0</v>
      </c>
      <c r="G44" s="19">
        <f t="shared" si="0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68">
        <f t="shared" si="1"/>
        <v>0</v>
      </c>
      <c r="D45" s="68">
        <f t="shared" si="4"/>
        <v>0</v>
      </c>
      <c r="E45" s="68">
        <f t="shared" si="2"/>
        <v>0</v>
      </c>
      <c r="F45" s="68">
        <f t="shared" si="3"/>
        <v>0</v>
      </c>
      <c r="G45" s="19">
        <f t="shared" si="0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68">
        <f t="shared" si="1"/>
        <v>0</v>
      </c>
      <c r="D46" s="68">
        <f t="shared" si="4"/>
        <v>0</v>
      </c>
      <c r="E46" s="68">
        <f t="shared" si="2"/>
        <v>0</v>
      </c>
      <c r="F46" s="68">
        <f t="shared" si="3"/>
        <v>0</v>
      </c>
      <c r="G46" s="19">
        <f t="shared" si="0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68">
        <f t="shared" si="1"/>
        <v>0</v>
      </c>
      <c r="D47" s="68">
        <f t="shared" si="4"/>
        <v>0</v>
      </c>
      <c r="E47" s="68">
        <f t="shared" si="2"/>
        <v>0</v>
      </c>
      <c r="F47" s="68">
        <f t="shared" si="3"/>
        <v>0</v>
      </c>
      <c r="G47" s="19">
        <f t="shared" si="0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68">
        <f t="shared" si="1"/>
        <v>0</v>
      </c>
      <c r="D48" s="68">
        <f t="shared" si="4"/>
        <v>0</v>
      </c>
      <c r="E48" s="68">
        <f t="shared" si="2"/>
        <v>0</v>
      </c>
      <c r="F48" s="68">
        <f t="shared" si="3"/>
        <v>0</v>
      </c>
      <c r="G48" s="19">
        <f t="shared" si="0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68">
        <f t="shared" si="1"/>
        <v>0</v>
      </c>
      <c r="D49" s="68">
        <f t="shared" si="4"/>
        <v>0</v>
      </c>
      <c r="E49" s="68">
        <f t="shared" si="2"/>
        <v>0</v>
      </c>
      <c r="F49" s="68">
        <f t="shared" si="3"/>
        <v>0</v>
      </c>
      <c r="G49" s="19">
        <f t="shared" si="0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68">
        <f t="shared" si="1"/>
        <v>0</v>
      </c>
      <c r="D50" s="68">
        <f t="shared" si="4"/>
        <v>0</v>
      </c>
      <c r="E50" s="68">
        <f t="shared" si="2"/>
        <v>0</v>
      </c>
      <c r="F50" s="68">
        <f t="shared" si="3"/>
        <v>0</v>
      </c>
      <c r="G50" s="19">
        <f t="shared" si="0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68">
        <f t="shared" si="1"/>
        <v>0</v>
      </c>
      <c r="D51" s="68">
        <f t="shared" si="4"/>
        <v>0</v>
      </c>
      <c r="E51" s="68">
        <f t="shared" si="2"/>
        <v>0</v>
      </c>
      <c r="F51" s="68">
        <f t="shared" si="3"/>
        <v>0</v>
      </c>
      <c r="G51" s="19">
        <f t="shared" si="0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68">
        <f t="shared" si="1"/>
        <v>0</v>
      </c>
      <c r="D52" s="68">
        <f t="shared" si="4"/>
        <v>0</v>
      </c>
      <c r="E52" s="68">
        <f t="shared" si="2"/>
        <v>0</v>
      </c>
      <c r="F52" s="68">
        <f t="shared" si="3"/>
        <v>0</v>
      </c>
      <c r="G52" s="19">
        <f t="shared" si="0"/>
        <v>0</v>
      </c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68">
        <f t="shared" si="1"/>
        <v>0</v>
      </c>
      <c r="D53" s="68">
        <f t="shared" si="4"/>
        <v>0</v>
      </c>
      <c r="E53" s="68">
        <f t="shared" si="2"/>
        <v>0</v>
      </c>
      <c r="F53" s="68">
        <f t="shared" si="3"/>
        <v>0</v>
      </c>
      <c r="G53" s="19">
        <f t="shared" si="0"/>
        <v>0</v>
      </c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73"/>
      <c r="D54" s="73"/>
      <c r="E54" s="22"/>
      <c r="F54" s="23"/>
      <c r="G54" s="19"/>
      <c r="H54" s="107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70.87899999999999</v>
      </c>
      <c r="D55" s="129">
        <f>SUM(D6:D20,D22:D23,D25:D26,D32:D41,D48)</f>
        <v>81.014</v>
      </c>
      <c r="E55" s="129">
        <f>SUM(E6:E20,E22:E23,E25:E26,E32:E41,E48)</f>
        <v>85.84100000000001</v>
      </c>
      <c r="F55" s="129">
        <f>SUM(F6:F20,F22:F23,F25:F26,F32:F41,F48)</f>
        <v>101.285</v>
      </c>
      <c r="G55" s="129">
        <f>SUM(G6:G20,G22:G23,G25:G26,G32:G41,G48)</f>
        <v>350.609</v>
      </c>
      <c r="H55" s="129">
        <f aca="true" t="shared" si="5" ref="H55:T55">SUM(H6:H20,H22:H23,H25:H26,H32:H41,H48)</f>
        <v>0</v>
      </c>
      <c r="I55" s="129">
        <f>SUM(I6:I20,I22:I23,I25:I26,I32:I41,I48)</f>
        <v>22.967</v>
      </c>
      <c r="J55" s="129">
        <f t="shared" si="5"/>
        <v>8.638</v>
      </c>
      <c r="K55" s="129">
        <f>SUM(K6:K20,K22:K23,K25:K26,K32:K41,K48)</f>
        <v>39.274</v>
      </c>
      <c r="L55" s="129">
        <f t="shared" si="5"/>
        <v>33.059</v>
      </c>
      <c r="M55" s="129">
        <f>SUM(M6:M20,M22:M23,M25:M26,M32:M41,M48)</f>
        <v>35.050000000000004</v>
      </c>
      <c r="N55" s="129">
        <f t="shared" si="5"/>
        <v>25.325000000000003</v>
      </c>
      <c r="O55" s="129">
        <f t="shared" si="5"/>
        <v>35.566</v>
      </c>
      <c r="P55" s="129">
        <f t="shared" si="5"/>
        <v>18.588</v>
      </c>
      <c r="Q55" s="129">
        <f t="shared" si="5"/>
        <v>31.686999999999994</v>
      </c>
      <c r="R55" s="129">
        <f t="shared" si="5"/>
        <v>36.818</v>
      </c>
      <c r="S55" s="129">
        <f t="shared" si="5"/>
        <v>31.758</v>
      </c>
      <c r="T55" s="129">
        <f t="shared" si="5"/>
        <v>32.709</v>
      </c>
      <c r="U55" s="74">
        <f>SUM(C55:T55)</f>
        <v>1041.067</v>
      </c>
    </row>
    <row r="56" spans="1:20" ht="13.5" customHeight="1">
      <c r="A56" s="93" t="s">
        <v>140</v>
      </c>
      <c r="B56" s="91" t="s">
        <v>62</v>
      </c>
      <c r="C56" s="109">
        <f>SUM(I56:K56)</f>
        <v>747.7</v>
      </c>
      <c r="D56" s="109">
        <f>SUM(L56:N56)</f>
        <v>784.8599999999999</v>
      </c>
      <c r="E56" s="109">
        <f>SUM(O56:Q56)</f>
        <v>884.6600000000001</v>
      </c>
      <c r="F56" s="109">
        <f>SUM(R56:T56)</f>
        <v>790.58</v>
      </c>
      <c r="G56" s="110">
        <f>SUM(C56:F56)</f>
        <v>3207.8</v>
      </c>
      <c r="H56" s="107"/>
      <c r="I56" s="90">
        <v>259.32</v>
      </c>
      <c r="J56" s="90">
        <v>223.28</v>
      </c>
      <c r="K56" s="90">
        <v>265.1</v>
      </c>
      <c r="L56" s="90">
        <v>271.94</v>
      </c>
      <c r="M56" s="90">
        <v>264.62</v>
      </c>
      <c r="N56" s="90">
        <v>248.3</v>
      </c>
      <c r="O56" s="90">
        <v>292.82</v>
      </c>
      <c r="P56" s="90">
        <v>323.16</v>
      </c>
      <c r="Q56" s="90">
        <v>268.68</v>
      </c>
      <c r="R56" s="90">
        <v>284.92</v>
      </c>
      <c r="S56" s="90">
        <v>240.44</v>
      </c>
      <c r="T56" s="90">
        <v>265.22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1" ht="13.5" customHeight="1">
      <c r="A58" s="15" t="s">
        <v>75</v>
      </c>
      <c r="B58" s="16"/>
      <c r="C58" s="104">
        <f>SUM(C6:C51,C56)</f>
        <v>818.5790000000001</v>
      </c>
      <c r="D58" s="104">
        <f>SUM(D6:D51,D56)</f>
        <v>865.8739999999999</v>
      </c>
      <c r="E58" s="104">
        <f>SUM(E6:E51,E56)</f>
        <v>970.5010000000001</v>
      </c>
      <c r="F58" s="104">
        <f>SUM(F6:F51,F56)</f>
        <v>891.865</v>
      </c>
      <c r="G58" s="104">
        <f>SUM(C58:F58)</f>
        <v>3546.8190000000004</v>
      </c>
      <c r="H58" s="55"/>
      <c r="I58" s="43">
        <f>SUM(I55:I57)</f>
        <v>282.287</v>
      </c>
      <c r="J58" s="43">
        <f aca="true" t="shared" si="6" ref="J58:T58">SUM(J55:J57)</f>
        <v>231.918</v>
      </c>
      <c r="K58" s="43">
        <f>SUM(K55:K57)</f>
        <v>304.374</v>
      </c>
      <c r="L58" s="43">
        <f t="shared" si="6"/>
        <v>304.999</v>
      </c>
      <c r="M58" s="43">
        <f>SUM(M55:M57)</f>
        <v>299.67</v>
      </c>
      <c r="N58" s="43">
        <f t="shared" si="6"/>
        <v>273.625</v>
      </c>
      <c r="O58" s="43">
        <f t="shared" si="6"/>
        <v>328.38599999999997</v>
      </c>
      <c r="P58" s="43">
        <f t="shared" si="6"/>
        <v>341.74800000000005</v>
      </c>
      <c r="Q58" s="43">
        <f t="shared" si="6"/>
        <v>300.367</v>
      </c>
      <c r="R58" s="43">
        <f t="shared" si="6"/>
        <v>321.738</v>
      </c>
      <c r="S58" s="43">
        <f t="shared" si="6"/>
        <v>272.198</v>
      </c>
      <c r="T58" s="43">
        <f t="shared" si="6"/>
        <v>297.92900000000003</v>
      </c>
      <c r="U58" s="131">
        <f>SUM(C58:T58)</f>
        <v>10652.877</v>
      </c>
    </row>
    <row r="59" spans="1:21" ht="13.5" customHeight="1">
      <c r="A59" s="2" t="s">
        <v>63</v>
      </c>
      <c r="B59" s="2"/>
      <c r="C59" s="7">
        <f>C55/C58</f>
        <v>0.08658785529557927</v>
      </c>
      <c r="D59" s="7">
        <f>D55/D58</f>
        <v>0.09356326671086093</v>
      </c>
      <c r="E59" s="7">
        <f>E55/E58</f>
        <v>0.08845019222030683</v>
      </c>
      <c r="F59" s="7">
        <f>F55/F58</f>
        <v>0.11356539386566351</v>
      </c>
      <c r="G59" s="7">
        <f>G55/G58</f>
        <v>0.09885167526169222</v>
      </c>
      <c r="H59" s="55"/>
      <c r="I59" s="63">
        <f aca="true" t="shared" si="7" ref="I59:T59">I55/I58</f>
        <v>0.08136045939062019</v>
      </c>
      <c r="J59" s="63">
        <f t="shared" si="7"/>
        <v>0.03724592312800214</v>
      </c>
      <c r="K59" s="63">
        <f t="shared" si="7"/>
        <v>0.12903204610117816</v>
      </c>
      <c r="L59" s="63">
        <f t="shared" si="7"/>
        <v>0.10839051931317806</v>
      </c>
      <c r="M59" s="63">
        <f t="shared" si="7"/>
        <v>0.11696199152400975</v>
      </c>
      <c r="N59" s="63">
        <f t="shared" si="7"/>
        <v>0.09255367747830061</v>
      </c>
      <c r="O59" s="63">
        <f t="shared" si="7"/>
        <v>0.10830546978251206</v>
      </c>
      <c r="P59" s="63">
        <f t="shared" si="7"/>
        <v>0.0543909547385793</v>
      </c>
      <c r="Q59" s="63">
        <f t="shared" si="7"/>
        <v>0.10549427866576552</v>
      </c>
      <c r="R59" s="63">
        <f t="shared" si="7"/>
        <v>0.11443472639228192</v>
      </c>
      <c r="S59" s="63">
        <f t="shared" si="7"/>
        <v>0.11667242228083968</v>
      </c>
      <c r="T59" s="63">
        <f t="shared" si="7"/>
        <v>0.10978790248683411</v>
      </c>
      <c r="U59" s="149">
        <f>U55/U58</f>
        <v>0.09772637006885558</v>
      </c>
    </row>
    <row r="60" ht="12.75">
      <c r="H60" s="62"/>
    </row>
    <row r="61" spans="8:20" ht="12.75">
      <c r="H61" s="62"/>
      <c r="I61" s="74">
        <f>SUM(I6:I54,I56)</f>
        <v>282.287</v>
      </c>
      <c r="J61" s="74">
        <f aca="true" t="shared" si="8" ref="J61:T61">SUM(J6:J54,J56)</f>
        <v>231.918</v>
      </c>
      <c r="K61" s="74">
        <f t="shared" si="8"/>
        <v>304.374</v>
      </c>
      <c r="L61" s="74">
        <f t="shared" si="8"/>
        <v>304.999</v>
      </c>
      <c r="M61" s="74">
        <f t="shared" si="8"/>
        <v>299.67</v>
      </c>
      <c r="N61" s="74">
        <f t="shared" si="8"/>
        <v>273.625</v>
      </c>
      <c r="O61" s="74">
        <f t="shared" si="8"/>
        <v>328.38599999999997</v>
      </c>
      <c r="P61" s="74">
        <f t="shared" si="8"/>
        <v>341.74800000000005</v>
      </c>
      <c r="Q61" s="74">
        <f t="shared" si="8"/>
        <v>300.367</v>
      </c>
      <c r="R61" s="74">
        <f t="shared" si="8"/>
        <v>321.738</v>
      </c>
      <c r="S61" s="74">
        <f t="shared" si="8"/>
        <v>272.198</v>
      </c>
      <c r="T61" s="74">
        <f t="shared" si="8"/>
        <v>297.92900000000003</v>
      </c>
    </row>
    <row r="62" spans="8:20" ht="12.75">
      <c r="H62" s="62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1:11" ht="12.75">
      <c r="A63" s="1" t="s">
        <v>166</v>
      </c>
      <c r="B63" s="1" t="s">
        <v>167</v>
      </c>
      <c r="C63" s="121"/>
      <c r="H63" s="62"/>
      <c r="I63" s="1">
        <v>0.08</v>
      </c>
      <c r="K63" s="74"/>
    </row>
    <row r="64" spans="1:9" ht="12.75">
      <c r="A64" s="1" t="s">
        <v>168</v>
      </c>
      <c r="B64" s="1" t="s">
        <v>169</v>
      </c>
      <c r="I64" s="130">
        <v>0.18</v>
      </c>
    </row>
    <row r="65" ht="12.75">
      <c r="N65" s="74"/>
    </row>
  </sheetData>
  <sheetProtection/>
  <mergeCells count="9">
    <mergeCell ref="A34:A35"/>
    <mergeCell ref="A36:A37"/>
    <mergeCell ref="A6:A7"/>
    <mergeCell ref="A9:A10"/>
    <mergeCell ref="A17:A20"/>
    <mergeCell ref="A25:A26"/>
    <mergeCell ref="A27:A31"/>
    <mergeCell ref="A32:A33"/>
    <mergeCell ref="A15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">
      <pane ySplit="1185" topLeftCell="BM6" activePane="bottomLeft" state="split"/>
      <selection pane="topLeft" activeCell="A2" sqref="A2"/>
      <selection pane="bottomLeft" activeCell="K67" sqref="K67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9" width="7.00390625" style="0" customWidth="1"/>
    <col min="10" max="10" width="6.421875" style="0" customWidth="1"/>
    <col min="11" max="11" width="6.57421875" style="0" customWidth="1"/>
    <col min="12" max="12" width="7.00390625" style="0" customWidth="1"/>
    <col min="13" max="14" width="6.8515625" style="0" customWidth="1"/>
    <col min="15" max="20" width="6.710937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120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102</v>
      </c>
      <c r="O3" s="2" t="s">
        <v>103</v>
      </c>
      <c r="P3" s="2" t="s">
        <v>104</v>
      </c>
      <c r="Q3" s="2" t="s">
        <v>105</v>
      </c>
      <c r="R3" s="2" t="s">
        <v>106</v>
      </c>
      <c r="S3" s="2" t="s">
        <v>107</v>
      </c>
      <c r="T3" s="2" t="s">
        <v>108</v>
      </c>
    </row>
    <row r="4" spans="1:8" ht="13.5" customHeight="1">
      <c r="A4" s="2"/>
      <c r="B4" s="2"/>
      <c r="C4" s="2"/>
      <c r="D4" s="3" t="s">
        <v>84</v>
      </c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22">
        <f>SUM(I6:K6)</f>
        <v>0</v>
      </c>
      <c r="D6" s="22">
        <f>SUM(L6:N6)</f>
        <v>0</v>
      </c>
      <c r="E6" s="22">
        <f>SUM(O6:Q6)</f>
        <v>0</v>
      </c>
      <c r="F6" s="23">
        <f>SUM(R6:T6)</f>
        <v>0</v>
      </c>
      <c r="G6" s="19">
        <f aca="true" t="shared" si="0" ref="G6:G54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22">
        <f aca="true" t="shared" si="1" ref="C7:C54">SUM(I7:K7)</f>
        <v>0</v>
      </c>
      <c r="D7" s="22">
        <f aca="true" t="shared" si="2" ref="D7:D54">SUM(L7:N7)</f>
        <v>0</v>
      </c>
      <c r="E7" s="22">
        <f aca="true" t="shared" si="3" ref="E7:E54">SUM(O7:Q7)</f>
        <v>0</v>
      </c>
      <c r="F7" s="23">
        <f aca="true" t="shared" si="4" ref="F7:F54">SUM(R7:T7)</f>
        <v>0</v>
      </c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22">
        <f t="shared" si="1"/>
        <v>0</v>
      </c>
      <c r="D8" s="22">
        <f t="shared" si="2"/>
        <v>0</v>
      </c>
      <c r="E8" s="22">
        <f t="shared" si="3"/>
        <v>0</v>
      </c>
      <c r="F8" s="23">
        <f t="shared" si="4"/>
        <v>0</v>
      </c>
      <c r="G8" s="19">
        <f t="shared" si="0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2" t="s">
        <v>14</v>
      </c>
      <c r="C9" s="22">
        <f t="shared" si="1"/>
        <v>0</v>
      </c>
      <c r="D9" s="22">
        <f t="shared" si="2"/>
        <v>0</v>
      </c>
      <c r="E9" s="22">
        <f t="shared" si="3"/>
        <v>0</v>
      </c>
      <c r="F9" s="23">
        <f t="shared" si="4"/>
        <v>0</v>
      </c>
      <c r="G9" s="19">
        <f t="shared" si="0"/>
        <v>0</v>
      </c>
      <c r="H9" s="55"/>
      <c r="I9" s="155"/>
      <c r="J9" s="155"/>
      <c r="K9" s="155"/>
      <c r="L9" s="154"/>
      <c r="M9" s="154"/>
      <c r="N9" s="154"/>
      <c r="O9" s="53"/>
      <c r="P9" s="53"/>
      <c r="Q9" s="53"/>
      <c r="R9" s="54"/>
      <c r="S9" s="54"/>
      <c r="T9" s="54"/>
    </row>
    <row r="10" spans="1:20" ht="13.5" customHeight="1">
      <c r="A10" s="177"/>
      <c r="B10" s="122" t="s">
        <v>15</v>
      </c>
      <c r="C10" s="22">
        <f t="shared" si="1"/>
        <v>0</v>
      </c>
      <c r="D10" s="22">
        <f t="shared" si="2"/>
        <v>0</v>
      </c>
      <c r="E10" s="22">
        <f t="shared" si="3"/>
        <v>0</v>
      </c>
      <c r="F10" s="23">
        <f t="shared" si="4"/>
        <v>0</v>
      </c>
      <c r="G10" s="19">
        <f t="shared" si="0"/>
        <v>0</v>
      </c>
      <c r="H10" s="55"/>
      <c r="I10" s="155"/>
      <c r="J10" s="155"/>
      <c r="K10" s="155"/>
      <c r="L10" s="154"/>
      <c r="M10" s="154"/>
      <c r="N10" s="154"/>
      <c r="O10" s="53"/>
      <c r="P10" s="53"/>
      <c r="Q10" s="53"/>
      <c r="R10" s="54"/>
      <c r="S10" s="54"/>
      <c r="T10" s="54"/>
    </row>
    <row r="11" spans="1:20" ht="13.5" customHeight="1">
      <c r="A11" s="2" t="s">
        <v>16</v>
      </c>
      <c r="B11" s="122" t="s">
        <v>17</v>
      </c>
      <c r="C11" s="22">
        <f t="shared" si="1"/>
        <v>0</v>
      </c>
      <c r="D11" s="22">
        <f t="shared" si="2"/>
        <v>0</v>
      </c>
      <c r="E11" s="22">
        <f t="shared" si="3"/>
        <v>0</v>
      </c>
      <c r="F11" s="23">
        <f t="shared" si="4"/>
        <v>0</v>
      </c>
      <c r="G11" s="19">
        <f t="shared" si="0"/>
        <v>0</v>
      </c>
      <c r="H11" s="55"/>
      <c r="I11" s="155"/>
      <c r="J11" s="155"/>
      <c r="K11" s="155"/>
      <c r="L11" s="154"/>
      <c r="M11" s="154"/>
      <c r="N11" s="154"/>
      <c r="O11" s="53"/>
      <c r="P11" s="53"/>
      <c r="Q11" s="53"/>
      <c r="R11" s="54"/>
      <c r="S11" s="54"/>
      <c r="T11" s="54"/>
    </row>
    <row r="12" spans="1:20" ht="13.5" customHeight="1">
      <c r="A12" s="2" t="s">
        <v>18</v>
      </c>
      <c r="B12" s="122" t="s">
        <v>19</v>
      </c>
      <c r="C12" s="22">
        <f t="shared" si="1"/>
        <v>0</v>
      </c>
      <c r="D12" s="22">
        <f t="shared" si="2"/>
        <v>0</v>
      </c>
      <c r="E12" s="22">
        <f t="shared" si="3"/>
        <v>0</v>
      </c>
      <c r="F12" s="23">
        <f t="shared" si="4"/>
        <v>0</v>
      </c>
      <c r="G12" s="19">
        <f t="shared" si="0"/>
        <v>0</v>
      </c>
      <c r="H12" s="55"/>
      <c r="I12" s="155"/>
      <c r="J12" s="155"/>
      <c r="K12" s="155"/>
      <c r="L12" s="154"/>
      <c r="M12" s="154"/>
      <c r="N12" s="154"/>
      <c r="O12" s="53"/>
      <c r="P12" s="53"/>
      <c r="Q12" s="53"/>
      <c r="R12" s="54"/>
      <c r="S12" s="54"/>
      <c r="T12" s="54"/>
    </row>
    <row r="13" spans="1:20" ht="13.5" customHeight="1">
      <c r="A13" s="2" t="s">
        <v>20</v>
      </c>
      <c r="B13" s="122" t="s">
        <v>21</v>
      </c>
      <c r="C13" s="22">
        <f t="shared" si="1"/>
        <v>0</v>
      </c>
      <c r="D13" s="22">
        <f t="shared" si="2"/>
        <v>0</v>
      </c>
      <c r="E13" s="22">
        <f t="shared" si="3"/>
        <v>0</v>
      </c>
      <c r="F13" s="23">
        <f t="shared" si="4"/>
        <v>0</v>
      </c>
      <c r="G13" s="19">
        <f t="shared" si="0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22">
        <f t="shared" si="1"/>
        <v>0</v>
      </c>
      <c r="D14" s="22">
        <f t="shared" si="2"/>
        <v>0</v>
      </c>
      <c r="E14" s="22">
        <f t="shared" si="3"/>
        <v>0</v>
      </c>
      <c r="F14" s="23">
        <f t="shared" si="4"/>
        <v>0</v>
      </c>
      <c r="G14" s="19">
        <f t="shared" si="0"/>
        <v>0</v>
      </c>
      <c r="H14" s="55"/>
      <c r="I14" s="155"/>
      <c r="J14" s="155"/>
      <c r="K14" s="155"/>
      <c r="L14" s="154"/>
      <c r="M14" s="154"/>
      <c r="N14" s="154"/>
      <c r="O14" s="53"/>
      <c r="P14" s="53"/>
      <c r="Q14" s="53"/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22">
        <f t="shared" si="1"/>
        <v>0</v>
      </c>
      <c r="D15" s="22">
        <f t="shared" si="2"/>
        <v>0</v>
      </c>
      <c r="E15" s="22">
        <f t="shared" si="3"/>
        <v>0</v>
      </c>
      <c r="F15" s="23">
        <f t="shared" si="4"/>
        <v>0</v>
      </c>
      <c r="G15" s="19">
        <f t="shared" si="0"/>
        <v>0</v>
      </c>
      <c r="H15" s="55"/>
      <c r="I15" s="155"/>
      <c r="J15" s="155"/>
      <c r="K15" s="155"/>
      <c r="L15" s="154"/>
      <c r="M15" s="154"/>
      <c r="N15" s="154"/>
      <c r="O15" s="53"/>
      <c r="P15" s="53"/>
      <c r="Q15" s="53"/>
      <c r="R15" s="54"/>
      <c r="S15" s="54"/>
      <c r="T15" s="54"/>
    </row>
    <row r="16" spans="1:20" ht="13.5" customHeight="1">
      <c r="A16" s="177"/>
      <c r="B16" s="122" t="s">
        <v>86</v>
      </c>
      <c r="C16" s="22">
        <f t="shared" si="1"/>
        <v>0</v>
      </c>
      <c r="D16" s="22">
        <f t="shared" si="2"/>
        <v>0</v>
      </c>
      <c r="E16" s="22">
        <f t="shared" si="3"/>
        <v>0</v>
      </c>
      <c r="F16" s="23">
        <f t="shared" si="4"/>
        <v>0</v>
      </c>
      <c r="G16" s="19">
        <f t="shared" si="0"/>
        <v>0</v>
      </c>
      <c r="H16" s="55"/>
      <c r="I16" s="156"/>
      <c r="J16" s="156"/>
      <c r="K16" s="156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22">
        <f t="shared" si="1"/>
        <v>0</v>
      </c>
      <c r="D17" s="22">
        <f t="shared" si="2"/>
        <v>0</v>
      </c>
      <c r="E17" s="22">
        <f t="shared" si="3"/>
        <v>0</v>
      </c>
      <c r="F17" s="23">
        <f t="shared" si="4"/>
        <v>0</v>
      </c>
      <c r="G17" s="19">
        <f t="shared" si="0"/>
        <v>0</v>
      </c>
      <c r="H17" s="55"/>
      <c r="I17" s="155"/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22">
        <f t="shared" si="1"/>
        <v>3.2199999999999998</v>
      </c>
      <c r="D18" s="22">
        <f t="shared" si="2"/>
        <v>0.43</v>
      </c>
      <c r="E18" s="22">
        <f t="shared" si="3"/>
        <v>1.1400000000000001</v>
      </c>
      <c r="F18" s="23">
        <f t="shared" si="4"/>
        <v>0.8699999999999999</v>
      </c>
      <c r="G18" s="19">
        <f t="shared" si="0"/>
        <v>5.66</v>
      </c>
      <c r="H18" s="55"/>
      <c r="I18" s="155">
        <v>2.32</v>
      </c>
      <c r="J18" s="155"/>
      <c r="K18" s="155">
        <v>0.9</v>
      </c>
      <c r="L18" s="154">
        <v>0.17</v>
      </c>
      <c r="M18" s="154">
        <v>0.18</v>
      </c>
      <c r="N18" s="154">
        <v>0.08</v>
      </c>
      <c r="O18" s="53">
        <v>0.54</v>
      </c>
      <c r="P18" s="53">
        <v>0.31</v>
      </c>
      <c r="Q18" s="53">
        <v>0.29</v>
      </c>
      <c r="R18" s="54">
        <v>0.37</v>
      </c>
      <c r="S18" s="54">
        <v>0.3</v>
      </c>
      <c r="T18" s="54">
        <v>0.2</v>
      </c>
    </row>
    <row r="19" spans="1:20" ht="13.5" customHeight="1">
      <c r="A19" s="181"/>
      <c r="B19" s="125" t="s">
        <v>27</v>
      </c>
      <c r="C19" s="22">
        <f t="shared" si="1"/>
        <v>0.7</v>
      </c>
      <c r="D19" s="22">
        <f t="shared" si="2"/>
        <v>0.33999999999999997</v>
      </c>
      <c r="E19" s="22">
        <f t="shared" si="3"/>
        <v>0.22</v>
      </c>
      <c r="F19" s="23">
        <f t="shared" si="4"/>
        <v>0.12</v>
      </c>
      <c r="G19" s="19">
        <f t="shared" si="0"/>
        <v>1.38</v>
      </c>
      <c r="H19" s="55"/>
      <c r="I19" s="155"/>
      <c r="J19" s="155"/>
      <c r="K19" s="155">
        <v>0.7</v>
      </c>
      <c r="L19" s="154">
        <v>0.09</v>
      </c>
      <c r="M19" s="154">
        <v>0.12</v>
      </c>
      <c r="N19" s="154">
        <v>0.13</v>
      </c>
      <c r="O19" s="53">
        <v>0.14</v>
      </c>
      <c r="P19" s="53">
        <v>0.05</v>
      </c>
      <c r="Q19" s="53">
        <v>0.03</v>
      </c>
      <c r="R19" s="54">
        <v>0.03</v>
      </c>
      <c r="S19" s="54"/>
      <c r="T19" s="54">
        <v>0.09</v>
      </c>
    </row>
    <row r="20" spans="1:20" ht="13.5" customHeight="1">
      <c r="A20" s="177"/>
      <c r="B20" s="123" t="s">
        <v>29</v>
      </c>
      <c r="C20" s="22">
        <f t="shared" si="1"/>
        <v>0.7</v>
      </c>
      <c r="D20" s="22">
        <f t="shared" si="2"/>
        <v>0.07</v>
      </c>
      <c r="E20" s="22">
        <f t="shared" si="3"/>
        <v>0.08</v>
      </c>
      <c r="F20" s="23">
        <f t="shared" si="4"/>
        <v>0</v>
      </c>
      <c r="G20" s="19">
        <f t="shared" si="0"/>
        <v>0.85</v>
      </c>
      <c r="H20" s="55"/>
      <c r="I20" s="155"/>
      <c r="J20" s="155"/>
      <c r="K20" s="155">
        <v>0.7</v>
      </c>
      <c r="L20" s="154"/>
      <c r="M20" s="154">
        <v>0.07</v>
      </c>
      <c r="N20" s="154"/>
      <c r="O20" s="53">
        <v>0.03</v>
      </c>
      <c r="P20" s="53"/>
      <c r="Q20" s="53">
        <v>0.05</v>
      </c>
      <c r="R20" s="54"/>
      <c r="S20" s="54"/>
      <c r="T20" s="54"/>
    </row>
    <row r="21" spans="1:20" ht="13.5" customHeight="1">
      <c r="A21" s="2" t="s">
        <v>30</v>
      </c>
      <c r="B21" s="11" t="s">
        <v>31</v>
      </c>
      <c r="C21" s="22">
        <f t="shared" si="1"/>
        <v>0</v>
      </c>
      <c r="D21" s="22">
        <f t="shared" si="2"/>
        <v>0</v>
      </c>
      <c r="E21" s="22">
        <f t="shared" si="3"/>
        <v>0</v>
      </c>
      <c r="F21" s="23">
        <f t="shared" si="4"/>
        <v>0</v>
      </c>
      <c r="G21" s="19">
        <f t="shared" si="0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22">
        <f t="shared" si="1"/>
        <v>0</v>
      </c>
      <c r="D22" s="22">
        <f t="shared" si="2"/>
        <v>0</v>
      </c>
      <c r="E22" s="22">
        <f t="shared" si="3"/>
        <v>0</v>
      </c>
      <c r="F22" s="23">
        <f t="shared" si="4"/>
        <v>0</v>
      </c>
      <c r="G22" s="19">
        <f t="shared" si="0"/>
        <v>0</v>
      </c>
      <c r="H22" s="55"/>
      <c r="I22" s="155"/>
      <c r="J22" s="155"/>
      <c r="K22" s="155"/>
      <c r="L22" s="154"/>
      <c r="M22" s="154"/>
      <c r="N22" s="154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22">
        <f t="shared" si="1"/>
        <v>0</v>
      </c>
      <c r="D23" s="22">
        <f t="shared" si="2"/>
        <v>0</v>
      </c>
      <c r="E23" s="22">
        <f t="shared" si="3"/>
        <v>0</v>
      </c>
      <c r="F23" s="23">
        <f t="shared" si="4"/>
        <v>0</v>
      </c>
      <c r="G23" s="19">
        <f t="shared" si="0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22">
        <f t="shared" si="1"/>
        <v>0</v>
      </c>
      <c r="D24" s="22">
        <f t="shared" si="2"/>
        <v>0</v>
      </c>
      <c r="E24" s="22">
        <f t="shared" si="3"/>
        <v>0</v>
      </c>
      <c r="F24" s="23">
        <f t="shared" si="4"/>
        <v>0</v>
      </c>
      <c r="G24" s="19">
        <f t="shared" si="0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22">
        <f t="shared" si="1"/>
        <v>0</v>
      </c>
      <c r="D25" s="22">
        <f t="shared" si="2"/>
        <v>0</v>
      </c>
      <c r="E25" s="22">
        <f t="shared" si="3"/>
        <v>0</v>
      </c>
      <c r="F25" s="23">
        <f t="shared" si="4"/>
        <v>0</v>
      </c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22">
        <f t="shared" si="1"/>
        <v>9.86</v>
      </c>
      <c r="D26" s="22">
        <f t="shared" si="2"/>
        <v>11.16</v>
      </c>
      <c r="E26" s="22">
        <f t="shared" si="3"/>
        <v>15.26</v>
      </c>
      <c r="F26" s="23">
        <f t="shared" si="4"/>
        <v>16.91</v>
      </c>
      <c r="G26" s="19">
        <f t="shared" si="0"/>
        <v>53.19</v>
      </c>
      <c r="H26" s="55"/>
      <c r="I26" s="155">
        <v>8.1</v>
      </c>
      <c r="J26" s="155"/>
      <c r="K26" s="155">
        <v>1.76</v>
      </c>
      <c r="L26" s="154">
        <v>3.02</v>
      </c>
      <c r="M26" s="154">
        <v>3.02</v>
      </c>
      <c r="N26" s="154">
        <v>5.12</v>
      </c>
      <c r="O26" s="53">
        <v>5.44</v>
      </c>
      <c r="P26" s="53">
        <v>3.82</v>
      </c>
      <c r="Q26" s="53">
        <v>6</v>
      </c>
      <c r="R26" s="54">
        <v>5.78</v>
      </c>
      <c r="S26" s="54">
        <v>5.85</v>
      </c>
      <c r="T26" s="54">
        <v>5.28</v>
      </c>
    </row>
    <row r="27" spans="1:20" ht="13.5" customHeight="1">
      <c r="A27" s="178" t="s">
        <v>155</v>
      </c>
      <c r="B27" s="10" t="s">
        <v>42</v>
      </c>
      <c r="C27" s="22">
        <f t="shared" si="1"/>
        <v>0</v>
      </c>
      <c r="D27" s="22">
        <f t="shared" si="2"/>
        <v>0</v>
      </c>
      <c r="E27" s="22">
        <f t="shared" si="3"/>
        <v>0</v>
      </c>
      <c r="F27" s="23">
        <f t="shared" si="4"/>
        <v>0</v>
      </c>
      <c r="G27" s="19">
        <f t="shared" si="0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22">
        <f t="shared" si="1"/>
        <v>0</v>
      </c>
      <c r="D28" s="22">
        <f t="shared" si="2"/>
        <v>0</v>
      </c>
      <c r="E28" s="22">
        <f t="shared" si="3"/>
        <v>0</v>
      </c>
      <c r="F28" s="23">
        <f t="shared" si="4"/>
        <v>0</v>
      </c>
      <c r="G28" s="19">
        <f t="shared" si="0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22">
        <f t="shared" si="1"/>
        <v>0</v>
      </c>
      <c r="D29" s="22">
        <f t="shared" si="2"/>
        <v>0</v>
      </c>
      <c r="E29" s="22">
        <f t="shared" si="3"/>
        <v>0</v>
      </c>
      <c r="F29" s="23">
        <f t="shared" si="4"/>
        <v>0</v>
      </c>
      <c r="G29" s="19">
        <f t="shared" si="0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22">
        <f t="shared" si="1"/>
        <v>0</v>
      </c>
      <c r="D30" s="22">
        <f t="shared" si="2"/>
        <v>0</v>
      </c>
      <c r="E30" s="22">
        <f t="shared" si="3"/>
        <v>0</v>
      </c>
      <c r="F30" s="23">
        <f t="shared" si="4"/>
        <v>0</v>
      </c>
      <c r="G30" s="19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22">
        <f t="shared" si="1"/>
        <v>0</v>
      </c>
      <c r="D31" s="22">
        <f t="shared" si="2"/>
        <v>0</v>
      </c>
      <c r="E31" s="22">
        <f t="shared" si="3"/>
        <v>0</v>
      </c>
      <c r="F31" s="23">
        <f t="shared" si="4"/>
        <v>0</v>
      </c>
      <c r="G31" s="19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22">
        <f t="shared" si="1"/>
        <v>0</v>
      </c>
      <c r="D32" s="22">
        <f t="shared" si="2"/>
        <v>0</v>
      </c>
      <c r="E32" s="22">
        <f t="shared" si="3"/>
        <v>0</v>
      </c>
      <c r="F32" s="23">
        <f t="shared" si="4"/>
        <v>0</v>
      </c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22">
        <f t="shared" si="1"/>
        <v>0</v>
      </c>
      <c r="D33" s="22">
        <f t="shared" si="2"/>
        <v>0</v>
      </c>
      <c r="E33" s="22">
        <f t="shared" si="3"/>
        <v>0</v>
      </c>
      <c r="F33" s="23">
        <f t="shared" si="4"/>
        <v>0</v>
      </c>
      <c r="G33" s="19">
        <f t="shared" si="0"/>
        <v>0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/>
      <c r="S33" s="54"/>
      <c r="T33" s="54"/>
    </row>
    <row r="34" spans="1:20" ht="13.5" customHeight="1">
      <c r="A34" s="176" t="s">
        <v>47</v>
      </c>
      <c r="B34" s="126" t="s">
        <v>88</v>
      </c>
      <c r="C34" s="22">
        <f t="shared" si="1"/>
        <v>0</v>
      </c>
      <c r="D34" s="22">
        <f t="shared" si="2"/>
        <v>0</v>
      </c>
      <c r="E34" s="22">
        <f t="shared" si="3"/>
        <v>0</v>
      </c>
      <c r="F34" s="23">
        <f t="shared" si="4"/>
        <v>0</v>
      </c>
      <c r="G34" s="19">
        <f t="shared" si="0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22">
        <f t="shared" si="1"/>
        <v>0</v>
      </c>
      <c r="D35" s="22">
        <f t="shared" si="2"/>
        <v>0</v>
      </c>
      <c r="E35" s="22">
        <f t="shared" si="3"/>
        <v>0</v>
      </c>
      <c r="F35" s="23">
        <f t="shared" si="4"/>
        <v>0</v>
      </c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22">
        <f t="shared" si="1"/>
        <v>0</v>
      </c>
      <c r="D36" s="22">
        <f t="shared" si="2"/>
        <v>0</v>
      </c>
      <c r="E36" s="22">
        <f t="shared" si="3"/>
        <v>0</v>
      </c>
      <c r="F36" s="23">
        <f t="shared" si="4"/>
        <v>0</v>
      </c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22">
        <f t="shared" si="1"/>
        <v>0</v>
      </c>
      <c r="D37" s="22">
        <f t="shared" si="2"/>
        <v>0</v>
      </c>
      <c r="E37" s="22">
        <f t="shared" si="3"/>
        <v>0</v>
      </c>
      <c r="F37" s="23">
        <f t="shared" si="4"/>
        <v>0</v>
      </c>
      <c r="G37" s="19">
        <f t="shared" si="0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22">
        <f t="shared" si="1"/>
        <v>0</v>
      </c>
      <c r="D38" s="22">
        <f t="shared" si="2"/>
        <v>0</v>
      </c>
      <c r="E38" s="22">
        <f t="shared" si="3"/>
        <v>0</v>
      </c>
      <c r="F38" s="23">
        <f t="shared" si="4"/>
        <v>0</v>
      </c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22">
        <f t="shared" si="1"/>
        <v>0</v>
      </c>
      <c r="D39" s="22">
        <f t="shared" si="2"/>
        <v>0</v>
      </c>
      <c r="E39" s="22">
        <f t="shared" si="3"/>
        <v>0</v>
      </c>
      <c r="F39" s="23">
        <f t="shared" si="4"/>
        <v>0</v>
      </c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22">
        <f t="shared" si="1"/>
        <v>0</v>
      </c>
      <c r="D40" s="22">
        <f t="shared" si="2"/>
        <v>0</v>
      </c>
      <c r="E40" s="22">
        <f t="shared" si="3"/>
        <v>0</v>
      </c>
      <c r="F40" s="23">
        <f t="shared" si="4"/>
        <v>0</v>
      </c>
      <c r="G40" s="19">
        <f t="shared" si="0"/>
        <v>0</v>
      </c>
      <c r="H40" s="55"/>
      <c r="I40" s="155"/>
      <c r="J40" s="155"/>
      <c r="K40" s="155"/>
      <c r="L40" s="154"/>
      <c r="M40" s="154"/>
      <c r="N40" s="154"/>
      <c r="O40" s="53"/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22">
        <f t="shared" si="1"/>
        <v>0</v>
      </c>
      <c r="D41" s="22">
        <f t="shared" si="2"/>
        <v>0</v>
      </c>
      <c r="E41" s="22">
        <f t="shared" si="3"/>
        <v>0</v>
      </c>
      <c r="F41" s="23">
        <f t="shared" si="4"/>
        <v>0</v>
      </c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22">
        <f t="shared" si="1"/>
        <v>0</v>
      </c>
      <c r="D42" s="22">
        <f t="shared" si="2"/>
        <v>0</v>
      </c>
      <c r="E42" s="22">
        <f t="shared" si="3"/>
        <v>0</v>
      </c>
      <c r="F42" s="23">
        <f t="shared" si="4"/>
        <v>0</v>
      </c>
      <c r="G42" s="19">
        <f t="shared" si="0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22">
        <f t="shared" si="1"/>
        <v>0</v>
      </c>
      <c r="D43" s="22">
        <f t="shared" si="2"/>
        <v>0</v>
      </c>
      <c r="E43" s="22">
        <f t="shared" si="3"/>
        <v>0</v>
      </c>
      <c r="F43" s="23">
        <f t="shared" si="4"/>
        <v>0</v>
      </c>
      <c r="G43" s="19">
        <f t="shared" si="0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22">
        <f t="shared" si="1"/>
        <v>0</v>
      </c>
      <c r="D44" s="22">
        <f t="shared" si="2"/>
        <v>0</v>
      </c>
      <c r="E44" s="22">
        <f t="shared" si="3"/>
        <v>0</v>
      </c>
      <c r="F44" s="23">
        <f t="shared" si="4"/>
        <v>0</v>
      </c>
      <c r="G44" s="19">
        <f t="shared" si="0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22">
        <f t="shared" si="1"/>
        <v>0</v>
      </c>
      <c r="D45" s="22">
        <f t="shared" si="2"/>
        <v>0</v>
      </c>
      <c r="E45" s="22">
        <f t="shared" si="3"/>
        <v>0</v>
      </c>
      <c r="F45" s="23">
        <f t="shared" si="4"/>
        <v>0</v>
      </c>
      <c r="G45" s="19">
        <f t="shared" si="0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22">
        <f t="shared" si="1"/>
        <v>0</v>
      </c>
      <c r="D46" s="22">
        <f t="shared" si="2"/>
        <v>0</v>
      </c>
      <c r="E46" s="22">
        <f t="shared" si="3"/>
        <v>0</v>
      </c>
      <c r="F46" s="23">
        <f t="shared" si="4"/>
        <v>0</v>
      </c>
      <c r="G46" s="19">
        <f t="shared" si="0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22">
        <f t="shared" si="1"/>
        <v>0</v>
      </c>
      <c r="D47" s="22">
        <f t="shared" si="2"/>
        <v>0</v>
      </c>
      <c r="E47" s="22">
        <f t="shared" si="3"/>
        <v>0</v>
      </c>
      <c r="F47" s="23">
        <f t="shared" si="4"/>
        <v>0</v>
      </c>
      <c r="G47" s="19">
        <f t="shared" si="0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22">
        <f t="shared" si="1"/>
        <v>8.28</v>
      </c>
      <c r="D48" s="22">
        <f t="shared" si="2"/>
        <v>10.379999999999999</v>
      </c>
      <c r="E48" s="22">
        <f t="shared" si="3"/>
        <v>8.96</v>
      </c>
      <c r="F48" s="23">
        <f t="shared" si="4"/>
        <v>9.96</v>
      </c>
      <c r="G48" s="19">
        <f t="shared" si="0"/>
        <v>37.58</v>
      </c>
      <c r="H48" s="55"/>
      <c r="I48" s="155">
        <v>3.92</v>
      </c>
      <c r="J48" s="155">
        <v>2.02</v>
      </c>
      <c r="K48" s="155">
        <v>2.34</v>
      </c>
      <c r="L48" s="154">
        <v>3.5</v>
      </c>
      <c r="M48" s="154">
        <v>3.18</v>
      </c>
      <c r="N48" s="154">
        <v>3.7</v>
      </c>
      <c r="O48" s="53">
        <v>3.48</v>
      </c>
      <c r="P48" s="53">
        <v>3.36</v>
      </c>
      <c r="Q48" s="53">
        <v>2.12</v>
      </c>
      <c r="R48" s="54">
        <v>2.68</v>
      </c>
      <c r="S48" s="54">
        <v>3.64</v>
      </c>
      <c r="T48" s="54">
        <v>3.64</v>
      </c>
    </row>
    <row r="49" spans="1:20" ht="13.5" customHeight="1">
      <c r="A49" s="93" t="s">
        <v>147</v>
      </c>
      <c r="B49" s="11" t="s">
        <v>131</v>
      </c>
      <c r="C49" s="22">
        <f t="shared" si="1"/>
        <v>0</v>
      </c>
      <c r="D49" s="22">
        <f t="shared" si="2"/>
        <v>0</v>
      </c>
      <c r="E49" s="22">
        <f t="shared" si="3"/>
        <v>0</v>
      </c>
      <c r="F49" s="23">
        <f t="shared" si="4"/>
        <v>0</v>
      </c>
      <c r="G49" s="19">
        <f t="shared" si="0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22">
        <f t="shared" si="1"/>
        <v>0</v>
      </c>
      <c r="D50" s="22">
        <f t="shared" si="2"/>
        <v>0</v>
      </c>
      <c r="E50" s="22">
        <f t="shared" si="3"/>
        <v>0</v>
      </c>
      <c r="F50" s="23">
        <f t="shared" si="4"/>
        <v>0</v>
      </c>
      <c r="G50" s="19">
        <f t="shared" si="0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22">
        <f t="shared" si="1"/>
        <v>0</v>
      </c>
      <c r="D51" s="22">
        <f t="shared" si="2"/>
        <v>0</v>
      </c>
      <c r="E51" s="22">
        <f t="shared" si="3"/>
        <v>0</v>
      </c>
      <c r="F51" s="23">
        <f t="shared" si="4"/>
        <v>0</v>
      </c>
      <c r="G51" s="19">
        <f t="shared" si="0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22"/>
      <c r="D52" s="22"/>
      <c r="E52" s="22"/>
      <c r="F52" s="23"/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22"/>
      <c r="D53" s="22"/>
      <c r="E53" s="22"/>
      <c r="F53" s="23"/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22">
        <f t="shared" si="1"/>
        <v>0</v>
      </c>
      <c r="D54" s="22">
        <f t="shared" si="2"/>
        <v>0</v>
      </c>
      <c r="E54" s="22">
        <f t="shared" si="3"/>
        <v>0</v>
      </c>
      <c r="F54" s="23">
        <f t="shared" si="4"/>
        <v>0</v>
      </c>
      <c r="G54" s="19">
        <f t="shared" si="0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22.759999999999998</v>
      </c>
      <c r="D55" s="129">
        <f>SUM(D6:D20,D22:D23,D25:D26,D32:D41,D48)</f>
        <v>22.38</v>
      </c>
      <c r="E55" s="129">
        <f>SUM(E6:E20,E22:E23,E25:E26,E32:E41,E48)</f>
        <v>25.66</v>
      </c>
      <c r="F55" s="129">
        <f>SUM(F6:F20,F22:F23,F25:F26,F32:F41,F48)</f>
        <v>27.86</v>
      </c>
      <c r="G55" s="129">
        <f>SUM(G6:G20,G22:G23,G25:G26,G32:G41,G48)</f>
        <v>98.66</v>
      </c>
      <c r="H55" s="129">
        <f aca="true" t="shared" si="5" ref="H55:T55">SUM(H6:H20,H22:H23,H25:H26,H32:H41,H48)</f>
        <v>0</v>
      </c>
      <c r="I55" s="129">
        <f t="shared" si="5"/>
        <v>14.34</v>
      </c>
      <c r="J55" s="129">
        <f t="shared" si="5"/>
        <v>2.02</v>
      </c>
      <c r="K55" s="129">
        <f t="shared" si="5"/>
        <v>6.3999999999999995</v>
      </c>
      <c r="L55" s="129">
        <f t="shared" si="5"/>
        <v>6.78</v>
      </c>
      <c r="M55" s="129">
        <f t="shared" si="5"/>
        <v>6.57</v>
      </c>
      <c r="N55" s="129">
        <f t="shared" si="5"/>
        <v>9.030000000000001</v>
      </c>
      <c r="O55" s="129">
        <f t="shared" si="5"/>
        <v>9.63</v>
      </c>
      <c r="P55" s="129">
        <f t="shared" si="5"/>
        <v>7.539999999999999</v>
      </c>
      <c r="Q55" s="129">
        <f t="shared" si="5"/>
        <v>8.49</v>
      </c>
      <c r="R55" s="129">
        <f t="shared" si="5"/>
        <v>8.860000000000001</v>
      </c>
      <c r="S55" s="129">
        <f t="shared" si="5"/>
        <v>9.79</v>
      </c>
      <c r="T55" s="129">
        <f t="shared" si="5"/>
        <v>9.21</v>
      </c>
      <c r="U55" s="74"/>
    </row>
    <row r="56" spans="1:20" ht="13.5" customHeight="1">
      <c r="A56" s="93" t="s">
        <v>140</v>
      </c>
      <c r="B56" s="91" t="s">
        <v>62</v>
      </c>
      <c r="C56" s="109">
        <f>SUM(I56:K56)</f>
        <v>1641.28</v>
      </c>
      <c r="D56" s="109">
        <f>SUM(L56:N56)</f>
        <v>1747.06</v>
      </c>
      <c r="E56" s="109">
        <f>SUM(O56:Q56)</f>
        <v>1802.3</v>
      </c>
      <c r="F56" s="109">
        <f>SUM(R56:T56)</f>
        <v>1697.52</v>
      </c>
      <c r="G56" s="110">
        <f>SUM(C56:F56)</f>
        <v>6888.16</v>
      </c>
      <c r="H56" s="55"/>
      <c r="I56" s="113">
        <v>534.04</v>
      </c>
      <c r="J56" s="113">
        <v>480.62</v>
      </c>
      <c r="K56" s="113">
        <v>626.62</v>
      </c>
      <c r="L56" s="113">
        <v>592.1</v>
      </c>
      <c r="M56" s="113">
        <v>602.62</v>
      </c>
      <c r="N56" s="113">
        <v>552.34</v>
      </c>
      <c r="O56" s="113">
        <v>621.94</v>
      </c>
      <c r="P56" s="113">
        <v>589.6</v>
      </c>
      <c r="Q56" s="113">
        <v>590.76</v>
      </c>
      <c r="R56" s="113">
        <v>599.5</v>
      </c>
      <c r="S56" s="113">
        <v>545.36</v>
      </c>
      <c r="T56" s="113">
        <v>552.66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1" ht="13.5" customHeight="1">
      <c r="A58" s="15" t="s">
        <v>75</v>
      </c>
      <c r="B58" s="16"/>
      <c r="C58" s="104">
        <f>SUM(C6:C51,C56)</f>
        <v>1664.04</v>
      </c>
      <c r="D58" s="104">
        <f>SUM(D6:D51,D56)</f>
        <v>1769.44</v>
      </c>
      <c r="E58" s="104">
        <f>SUM(E6:E51,E56)</f>
        <v>1827.96</v>
      </c>
      <c r="F58" s="104">
        <f>SUM(F6:F51,F56)</f>
        <v>1725.3799999999999</v>
      </c>
      <c r="G58" s="104">
        <f>SUM(C58:F58)</f>
        <v>6986.820000000001</v>
      </c>
      <c r="H58" s="55"/>
      <c r="I58" s="44">
        <f>SUM(I55:I57)</f>
        <v>548.38</v>
      </c>
      <c r="J58" s="44">
        <f aca="true" t="shared" si="6" ref="J58:T58">SUM(J55:J57)</f>
        <v>482.64</v>
      </c>
      <c r="K58" s="44">
        <f t="shared" si="6"/>
        <v>633.02</v>
      </c>
      <c r="L58" s="44">
        <f t="shared" si="6"/>
        <v>598.88</v>
      </c>
      <c r="M58" s="44">
        <f t="shared" si="6"/>
        <v>609.19</v>
      </c>
      <c r="N58" s="44">
        <f t="shared" si="6"/>
        <v>561.37</v>
      </c>
      <c r="O58" s="44">
        <f t="shared" si="6"/>
        <v>631.57</v>
      </c>
      <c r="P58" s="44">
        <f t="shared" si="6"/>
        <v>597.14</v>
      </c>
      <c r="Q58" s="44">
        <f t="shared" si="6"/>
        <v>599.25</v>
      </c>
      <c r="R58" s="44">
        <f t="shared" si="6"/>
        <v>608.36</v>
      </c>
      <c r="S58" s="44">
        <f t="shared" si="6"/>
        <v>555.15</v>
      </c>
      <c r="T58" s="44">
        <f t="shared" si="6"/>
        <v>561.87</v>
      </c>
      <c r="U58" s="131"/>
    </row>
    <row r="59" spans="1:22" ht="13.5" customHeight="1">
      <c r="A59" s="2" t="s">
        <v>63</v>
      </c>
      <c r="B59" s="2"/>
      <c r="C59" s="7">
        <f>C55/C58</f>
        <v>0.013677555827984904</v>
      </c>
      <c r="D59" s="7">
        <f>D55/D58</f>
        <v>0.012648069445700334</v>
      </c>
      <c r="E59" s="7">
        <f>E55/E58</f>
        <v>0.014037506291166109</v>
      </c>
      <c r="F59" s="7">
        <f>F55/F58</f>
        <v>0.016147167580475026</v>
      </c>
      <c r="G59" s="7">
        <f>G55/G58</f>
        <v>0.014120873301444719</v>
      </c>
      <c r="H59" s="55"/>
      <c r="I59" s="63">
        <f aca="true" t="shared" si="7" ref="I59:T59">I55/I58</f>
        <v>0.026149750173237535</v>
      </c>
      <c r="J59" s="63">
        <f t="shared" si="7"/>
        <v>0.004185314105751699</v>
      </c>
      <c r="K59" s="63">
        <f t="shared" si="7"/>
        <v>0.010110265078512527</v>
      </c>
      <c r="L59" s="63">
        <f t="shared" si="7"/>
        <v>0.011321132781191559</v>
      </c>
      <c r="M59" s="63">
        <f t="shared" si="7"/>
        <v>0.010784812620036442</v>
      </c>
      <c r="N59" s="63">
        <f t="shared" si="7"/>
        <v>0.016085647612091847</v>
      </c>
      <c r="O59" s="63">
        <f t="shared" si="7"/>
        <v>0.015247716009310132</v>
      </c>
      <c r="P59" s="63">
        <f t="shared" si="7"/>
        <v>0.012626854673945807</v>
      </c>
      <c r="Q59" s="63">
        <f t="shared" si="7"/>
        <v>0.014167709637046309</v>
      </c>
      <c r="R59" s="63">
        <f t="shared" si="7"/>
        <v>0.014563745150897497</v>
      </c>
      <c r="S59" s="63">
        <f t="shared" si="7"/>
        <v>0.017634873457624066</v>
      </c>
      <c r="T59" s="63">
        <f t="shared" si="7"/>
        <v>0.01639169202840515</v>
      </c>
      <c r="U59" s="153"/>
      <c r="V59" s="139"/>
    </row>
    <row r="60" ht="12.75">
      <c r="H60" s="62"/>
    </row>
    <row r="61" spans="8:20" ht="12.75">
      <c r="H61" s="62"/>
      <c r="I61" s="74">
        <f>SUM(I6:I54,I56)</f>
        <v>548.38</v>
      </c>
      <c r="J61" s="74">
        <f aca="true" t="shared" si="8" ref="J61:T61">SUM(J6:J54,J56)</f>
        <v>482.64</v>
      </c>
      <c r="K61" s="74">
        <f t="shared" si="8"/>
        <v>633.02</v>
      </c>
      <c r="L61" s="74">
        <f t="shared" si="8"/>
        <v>598.88</v>
      </c>
      <c r="M61" s="74">
        <f t="shared" si="8"/>
        <v>609.19</v>
      </c>
      <c r="N61" s="74">
        <f t="shared" si="8"/>
        <v>561.37</v>
      </c>
      <c r="O61" s="74">
        <f t="shared" si="8"/>
        <v>631.57</v>
      </c>
      <c r="P61" s="74">
        <f t="shared" si="8"/>
        <v>597.14</v>
      </c>
      <c r="Q61" s="74">
        <f t="shared" si="8"/>
        <v>599.25</v>
      </c>
      <c r="R61" s="74">
        <f t="shared" si="8"/>
        <v>608.36</v>
      </c>
      <c r="S61" s="74">
        <f t="shared" si="8"/>
        <v>555.15</v>
      </c>
      <c r="T61" s="74">
        <f t="shared" si="8"/>
        <v>561.87</v>
      </c>
    </row>
    <row r="62" ht="12.75">
      <c r="H62" s="62"/>
    </row>
  </sheetData>
  <sheetProtection/>
  <mergeCells count="9">
    <mergeCell ref="A15:A16"/>
    <mergeCell ref="A34:A35"/>
    <mergeCell ref="A36:A37"/>
    <mergeCell ref="A6:A7"/>
    <mergeCell ref="A9:A10"/>
    <mergeCell ref="A17:A20"/>
    <mergeCell ref="A25:A26"/>
    <mergeCell ref="A27:A31"/>
    <mergeCell ref="A32:A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pane xSplit="2" ySplit="4" topLeftCell="C4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56" sqref="U56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19" width="8.28125" style="0" customWidth="1"/>
    <col min="20" max="20" width="9.57421875" style="0" customWidth="1"/>
    <col min="21" max="21" width="10.5742187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121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102</v>
      </c>
      <c r="O3" s="2" t="s">
        <v>103</v>
      </c>
      <c r="P3" s="2" t="s">
        <v>104</v>
      </c>
      <c r="Q3" s="2" t="s">
        <v>105</v>
      </c>
      <c r="R3" s="2" t="s">
        <v>106</v>
      </c>
      <c r="S3" s="2" t="s">
        <v>107</v>
      </c>
      <c r="T3" s="2" t="s">
        <v>108</v>
      </c>
    </row>
    <row r="4" spans="1:8" ht="13.5" customHeight="1">
      <c r="A4" s="2"/>
      <c r="B4" s="2"/>
      <c r="C4" s="2"/>
      <c r="D4" s="3" t="s">
        <v>84</v>
      </c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22">
        <f>SUM(I6:K6)</f>
        <v>103.43</v>
      </c>
      <c r="D6" s="22">
        <f>SUM(L6:N6)</f>
        <v>109.25</v>
      </c>
      <c r="E6" s="22">
        <f>SUM(O6:Q6)</f>
        <v>84.06</v>
      </c>
      <c r="F6" s="23">
        <f>SUM(R6:T6)</f>
        <v>75.18</v>
      </c>
      <c r="G6" s="19">
        <f aca="true" t="shared" si="0" ref="G6:G54">SUM(C6:F6)</f>
        <v>371.92</v>
      </c>
      <c r="H6" s="55"/>
      <c r="I6" s="155">
        <v>38.34</v>
      </c>
      <c r="J6" s="155">
        <v>32.93</v>
      </c>
      <c r="K6" s="155">
        <v>32.16</v>
      </c>
      <c r="L6" s="154">
        <v>42.55</v>
      </c>
      <c r="M6" s="154">
        <v>33.98</v>
      </c>
      <c r="N6" s="154">
        <v>32.72</v>
      </c>
      <c r="O6" s="53">
        <v>33</v>
      </c>
      <c r="P6" s="53">
        <v>27.66</v>
      </c>
      <c r="Q6" s="53">
        <v>23.4</v>
      </c>
      <c r="R6" s="54">
        <v>22.26</v>
      </c>
      <c r="S6" s="54">
        <v>24.98</v>
      </c>
      <c r="T6" s="54">
        <v>27.94</v>
      </c>
    </row>
    <row r="7" spans="1:20" ht="13.5" customHeight="1">
      <c r="A7" s="177"/>
      <c r="B7" s="122" t="s">
        <v>10</v>
      </c>
      <c r="C7" s="22">
        <f aca="true" t="shared" si="1" ref="C7:C54">SUM(I7:K7)</f>
        <v>0</v>
      </c>
      <c r="D7" s="22">
        <f aca="true" t="shared" si="2" ref="D7:D54">SUM(L7:N7)</f>
        <v>0</v>
      </c>
      <c r="E7" s="22">
        <f aca="true" t="shared" si="3" ref="E7:E54">SUM(O7:Q7)</f>
        <v>0</v>
      </c>
      <c r="F7" s="23">
        <f aca="true" t="shared" si="4" ref="F7:F54">SUM(R7:T7)</f>
        <v>0</v>
      </c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22">
        <f t="shared" si="1"/>
        <v>7.195</v>
      </c>
      <c r="D8" s="22">
        <f t="shared" si="2"/>
        <v>8.65</v>
      </c>
      <c r="E8" s="22">
        <f t="shared" si="3"/>
        <v>9.540000000000001</v>
      </c>
      <c r="F8" s="23">
        <f t="shared" si="4"/>
        <v>51.440000000000005</v>
      </c>
      <c r="G8" s="19">
        <f t="shared" si="0"/>
        <v>76.825</v>
      </c>
      <c r="H8" s="55"/>
      <c r="I8" s="155">
        <v>1.545</v>
      </c>
      <c r="J8" s="155">
        <v>1.69</v>
      </c>
      <c r="K8" s="155">
        <v>3.96</v>
      </c>
      <c r="L8" s="154">
        <v>2.1</v>
      </c>
      <c r="M8" s="154">
        <v>3.19</v>
      </c>
      <c r="N8" s="154">
        <v>3.36</v>
      </c>
      <c r="O8" s="53">
        <v>3.98</v>
      </c>
      <c r="P8" s="53">
        <v>1.67</v>
      </c>
      <c r="Q8" s="53">
        <v>3.89</v>
      </c>
      <c r="R8" s="54">
        <v>16.17</v>
      </c>
      <c r="S8" s="54">
        <v>35.27</v>
      </c>
      <c r="T8" s="54"/>
    </row>
    <row r="9" spans="1:20" ht="13.5" customHeight="1">
      <c r="A9" s="176" t="s">
        <v>13</v>
      </c>
      <c r="B9" s="122" t="s">
        <v>14</v>
      </c>
      <c r="C9" s="22">
        <f t="shared" si="1"/>
        <v>37.323</v>
      </c>
      <c r="D9" s="22">
        <f t="shared" si="2"/>
        <v>27.695999999999998</v>
      </c>
      <c r="E9" s="22">
        <f t="shared" si="3"/>
        <v>29.311</v>
      </c>
      <c r="F9" s="23">
        <f t="shared" si="4"/>
        <v>41.25</v>
      </c>
      <c r="G9" s="19">
        <f t="shared" si="0"/>
        <v>135.58</v>
      </c>
      <c r="H9" s="55"/>
      <c r="I9" s="155">
        <v>14.358</v>
      </c>
      <c r="J9" s="155">
        <v>7.412</v>
      </c>
      <c r="K9" s="155">
        <v>15.553</v>
      </c>
      <c r="L9" s="154">
        <v>12.952</v>
      </c>
      <c r="M9" s="154">
        <v>6.259</v>
      </c>
      <c r="N9" s="154">
        <v>8.485</v>
      </c>
      <c r="O9" s="53">
        <v>7.2</v>
      </c>
      <c r="P9" s="53">
        <v>12.397</v>
      </c>
      <c r="Q9" s="53">
        <v>9.714</v>
      </c>
      <c r="R9" s="54">
        <v>18.903</v>
      </c>
      <c r="S9" s="54">
        <v>14.907</v>
      </c>
      <c r="T9" s="54">
        <v>7.44</v>
      </c>
    </row>
    <row r="10" spans="1:20" ht="13.5" customHeight="1">
      <c r="A10" s="177"/>
      <c r="B10" s="122" t="s">
        <v>15</v>
      </c>
      <c r="C10" s="22">
        <f t="shared" si="1"/>
        <v>35.92</v>
      </c>
      <c r="D10" s="22">
        <f t="shared" si="2"/>
        <v>30.06</v>
      </c>
      <c r="E10" s="22">
        <f t="shared" si="3"/>
        <v>22.64</v>
      </c>
      <c r="F10" s="23">
        <f t="shared" si="4"/>
        <v>67.84</v>
      </c>
      <c r="G10" s="19">
        <f t="shared" si="0"/>
        <v>156.46</v>
      </c>
      <c r="H10" s="55"/>
      <c r="I10" s="155">
        <v>11.74</v>
      </c>
      <c r="J10" s="155">
        <v>12.08</v>
      </c>
      <c r="K10" s="155">
        <v>12.1</v>
      </c>
      <c r="L10" s="154">
        <v>12.74</v>
      </c>
      <c r="M10" s="154">
        <v>10.3</v>
      </c>
      <c r="N10" s="154">
        <v>7.02</v>
      </c>
      <c r="O10" s="53">
        <v>8.74</v>
      </c>
      <c r="P10" s="53">
        <v>4.34</v>
      </c>
      <c r="Q10" s="53">
        <v>9.56</v>
      </c>
      <c r="R10" s="54">
        <v>13.04</v>
      </c>
      <c r="S10" s="54">
        <v>13.24</v>
      </c>
      <c r="T10" s="54">
        <v>41.56</v>
      </c>
    </row>
    <row r="11" spans="1:20" ht="13.5" customHeight="1">
      <c r="A11" s="2" t="s">
        <v>16</v>
      </c>
      <c r="B11" s="122" t="s">
        <v>17</v>
      </c>
      <c r="C11" s="22">
        <f t="shared" si="1"/>
        <v>44.994</v>
      </c>
      <c r="D11" s="22">
        <f t="shared" si="2"/>
        <v>163.82500000000002</v>
      </c>
      <c r="E11" s="22">
        <f t="shared" si="3"/>
        <v>14.167000000000002</v>
      </c>
      <c r="F11" s="23">
        <f t="shared" si="4"/>
        <v>55.391999999999996</v>
      </c>
      <c r="G11" s="19">
        <f t="shared" si="0"/>
        <v>278.37800000000004</v>
      </c>
      <c r="H11" s="55"/>
      <c r="I11" s="155">
        <v>7.42</v>
      </c>
      <c r="J11" s="155">
        <v>8.454</v>
      </c>
      <c r="K11" s="155">
        <v>29.12</v>
      </c>
      <c r="L11" s="154">
        <v>100.843</v>
      </c>
      <c r="M11" s="154">
        <v>57.182</v>
      </c>
      <c r="N11" s="154">
        <v>5.8</v>
      </c>
      <c r="O11" s="53">
        <v>4.998</v>
      </c>
      <c r="P11" s="53">
        <v>3.713</v>
      </c>
      <c r="Q11" s="53">
        <v>5.456</v>
      </c>
      <c r="R11" s="54">
        <v>9.2</v>
      </c>
      <c r="S11" s="54">
        <v>19.812</v>
      </c>
      <c r="T11" s="54">
        <v>26.38</v>
      </c>
    </row>
    <row r="12" spans="1:20" ht="13.5" customHeight="1">
      <c r="A12" s="2" t="s">
        <v>18</v>
      </c>
      <c r="B12" s="122" t="s">
        <v>19</v>
      </c>
      <c r="C12" s="22">
        <f t="shared" si="1"/>
        <v>8.34</v>
      </c>
      <c r="D12" s="22">
        <f t="shared" si="2"/>
        <v>8.417000000000002</v>
      </c>
      <c r="E12" s="22">
        <f t="shared" si="3"/>
        <v>6.7909999999999995</v>
      </c>
      <c r="F12" s="23">
        <f t="shared" si="4"/>
        <v>46.442</v>
      </c>
      <c r="G12" s="19">
        <f t="shared" si="0"/>
        <v>69.99000000000001</v>
      </c>
      <c r="H12" s="55"/>
      <c r="I12" s="155">
        <v>3.54</v>
      </c>
      <c r="J12" s="155">
        <v>2.54</v>
      </c>
      <c r="K12" s="155">
        <v>2.26</v>
      </c>
      <c r="L12" s="154">
        <v>3.594</v>
      </c>
      <c r="M12" s="154">
        <v>2.45</v>
      </c>
      <c r="N12" s="154">
        <v>2.373</v>
      </c>
      <c r="O12" s="53">
        <v>1.757</v>
      </c>
      <c r="P12" s="53">
        <v>2.702</v>
      </c>
      <c r="Q12" s="53">
        <v>2.332</v>
      </c>
      <c r="R12" s="54">
        <v>5.327</v>
      </c>
      <c r="S12" s="54">
        <v>14.505</v>
      </c>
      <c r="T12" s="54">
        <v>26.61</v>
      </c>
    </row>
    <row r="13" spans="1:20" ht="13.5" customHeight="1">
      <c r="A13" s="2" t="s">
        <v>20</v>
      </c>
      <c r="B13" s="122" t="s">
        <v>21</v>
      </c>
      <c r="C13" s="22">
        <f t="shared" si="1"/>
        <v>28.7</v>
      </c>
      <c r="D13" s="22">
        <f t="shared" si="2"/>
        <v>29.979999999999997</v>
      </c>
      <c r="E13" s="22">
        <f t="shared" si="3"/>
        <v>55.3</v>
      </c>
      <c r="F13" s="23">
        <f t="shared" si="4"/>
        <v>5.78</v>
      </c>
      <c r="G13" s="19">
        <f t="shared" si="0"/>
        <v>119.75999999999999</v>
      </c>
      <c r="H13" s="55"/>
      <c r="I13" s="155">
        <v>23.08</v>
      </c>
      <c r="J13" s="155"/>
      <c r="K13" s="155">
        <v>5.62</v>
      </c>
      <c r="L13" s="154">
        <v>8.4</v>
      </c>
      <c r="M13" s="154">
        <v>21.58</v>
      </c>
      <c r="N13" s="154"/>
      <c r="O13" s="53">
        <v>26.22</v>
      </c>
      <c r="P13" s="53">
        <v>10</v>
      </c>
      <c r="Q13" s="53">
        <v>19.08</v>
      </c>
      <c r="R13" s="54">
        <v>5.78</v>
      </c>
      <c r="S13" s="54"/>
      <c r="T13" s="54"/>
    </row>
    <row r="14" spans="1:20" ht="13.5" customHeight="1">
      <c r="A14" s="5" t="s">
        <v>22</v>
      </c>
      <c r="B14" s="122" t="s">
        <v>23</v>
      </c>
      <c r="C14" s="22">
        <f t="shared" si="1"/>
        <v>3.74</v>
      </c>
      <c r="D14" s="22">
        <f t="shared" si="2"/>
        <v>4.54</v>
      </c>
      <c r="E14" s="22">
        <f t="shared" si="3"/>
        <v>1.24</v>
      </c>
      <c r="F14" s="23">
        <f t="shared" si="4"/>
        <v>2.66</v>
      </c>
      <c r="G14" s="19">
        <f t="shared" si="0"/>
        <v>12.180000000000001</v>
      </c>
      <c r="H14" s="55"/>
      <c r="I14" s="155">
        <v>0.94</v>
      </c>
      <c r="J14" s="155">
        <v>1.62</v>
      </c>
      <c r="K14" s="155">
        <v>1.18</v>
      </c>
      <c r="L14" s="154">
        <v>1.3</v>
      </c>
      <c r="M14" s="154">
        <v>0.58</v>
      </c>
      <c r="N14" s="154">
        <v>2.66</v>
      </c>
      <c r="O14" s="53">
        <v>0.1</v>
      </c>
      <c r="P14" s="53">
        <v>0.3</v>
      </c>
      <c r="Q14" s="53">
        <v>0.84</v>
      </c>
      <c r="R14" s="54">
        <v>1.66</v>
      </c>
      <c r="S14" s="54">
        <v>0.84</v>
      </c>
      <c r="T14" s="54">
        <v>0.16</v>
      </c>
    </row>
    <row r="15" spans="1:20" ht="13.5" customHeight="1">
      <c r="A15" s="176" t="s">
        <v>24</v>
      </c>
      <c r="B15" s="123" t="s">
        <v>25</v>
      </c>
      <c r="C15" s="22"/>
      <c r="D15" s="22"/>
      <c r="E15" s="22"/>
      <c r="F15" s="23"/>
      <c r="G15" s="19"/>
      <c r="H15" s="55"/>
      <c r="I15" s="155"/>
      <c r="J15" s="155"/>
      <c r="K15" s="155"/>
      <c r="L15" s="154"/>
      <c r="M15" s="154"/>
      <c r="N15" s="154"/>
      <c r="O15" s="53"/>
      <c r="P15" s="53"/>
      <c r="Q15" s="53"/>
      <c r="R15" s="54"/>
      <c r="S15" s="54"/>
      <c r="T15" s="54"/>
    </row>
    <row r="16" spans="1:20" ht="13.5" customHeight="1">
      <c r="A16" s="177"/>
      <c r="B16" s="123" t="s">
        <v>86</v>
      </c>
      <c r="C16" s="22">
        <f t="shared" si="1"/>
        <v>0</v>
      </c>
      <c r="D16" s="22">
        <f t="shared" si="2"/>
        <v>0</v>
      </c>
      <c r="E16" s="22">
        <f t="shared" si="3"/>
        <v>0</v>
      </c>
      <c r="F16" s="23">
        <f t="shared" si="4"/>
        <v>0</v>
      </c>
      <c r="G16" s="19">
        <f t="shared" si="0"/>
        <v>0</v>
      </c>
      <c r="H16" s="55"/>
      <c r="I16" s="156"/>
      <c r="J16" s="156"/>
      <c r="K16" s="156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81" t="s">
        <v>26</v>
      </c>
      <c r="B17" s="124" t="s">
        <v>76</v>
      </c>
      <c r="C17" s="22">
        <f t="shared" si="1"/>
        <v>0.012799999999999999</v>
      </c>
      <c r="D17" s="22">
        <f t="shared" si="2"/>
        <v>0.0192</v>
      </c>
      <c r="E17" s="22">
        <f t="shared" si="3"/>
        <v>0.0181</v>
      </c>
      <c r="F17" s="23">
        <f t="shared" si="4"/>
        <v>0.128</v>
      </c>
      <c r="G17" s="19">
        <f t="shared" si="0"/>
        <v>0.1781</v>
      </c>
      <c r="H17" s="55"/>
      <c r="I17" s="155">
        <v>0.0058</v>
      </c>
      <c r="J17" s="155">
        <v>0.004</v>
      </c>
      <c r="K17" s="155">
        <v>0.003</v>
      </c>
      <c r="L17" s="154">
        <v>0.0093</v>
      </c>
      <c r="M17" s="154">
        <v>0.0059</v>
      </c>
      <c r="N17" s="154">
        <v>0.004</v>
      </c>
      <c r="O17" s="53">
        <v>0.0054</v>
      </c>
      <c r="P17" s="53">
        <v>0.006</v>
      </c>
      <c r="Q17" s="53">
        <v>0.0067</v>
      </c>
      <c r="R17" s="54">
        <v>0.0088</v>
      </c>
      <c r="S17" s="54">
        <v>0.1192</v>
      </c>
      <c r="T17" s="54"/>
    </row>
    <row r="18" spans="1:20" ht="13.5" customHeight="1">
      <c r="A18" s="181"/>
      <c r="B18" s="125" t="s">
        <v>28</v>
      </c>
      <c r="C18" s="22">
        <f t="shared" si="1"/>
        <v>12.399999999999999</v>
      </c>
      <c r="D18" s="22">
        <f t="shared" si="2"/>
        <v>12.25</v>
      </c>
      <c r="E18" s="22">
        <f t="shared" si="3"/>
        <v>10.649999999999999</v>
      </c>
      <c r="F18" s="23">
        <f t="shared" si="4"/>
        <v>9.59</v>
      </c>
      <c r="G18" s="19">
        <f t="shared" si="0"/>
        <v>44.89</v>
      </c>
      <c r="H18" s="55"/>
      <c r="I18" s="155">
        <v>4</v>
      </c>
      <c r="J18" s="155">
        <v>5.45</v>
      </c>
      <c r="K18" s="155">
        <v>2.95</v>
      </c>
      <c r="L18" s="154">
        <v>3.8</v>
      </c>
      <c r="M18" s="154">
        <v>2.05</v>
      </c>
      <c r="N18" s="154">
        <v>6.4</v>
      </c>
      <c r="O18" s="53">
        <v>4.55</v>
      </c>
      <c r="P18" s="53">
        <v>6.1</v>
      </c>
      <c r="Q18" s="53"/>
      <c r="R18" s="54">
        <v>3.9</v>
      </c>
      <c r="S18" s="54">
        <v>1.25</v>
      </c>
      <c r="T18" s="54">
        <v>4.44</v>
      </c>
    </row>
    <row r="19" spans="1:20" ht="13.5" customHeight="1">
      <c r="A19" s="181"/>
      <c r="B19" s="125" t="s">
        <v>27</v>
      </c>
      <c r="C19" s="22">
        <f t="shared" si="1"/>
        <v>7.13</v>
      </c>
      <c r="D19" s="22">
        <f t="shared" si="2"/>
        <v>5.91</v>
      </c>
      <c r="E19" s="22">
        <f t="shared" si="3"/>
        <v>12.34</v>
      </c>
      <c r="F19" s="23">
        <f t="shared" si="4"/>
        <v>7.779999999999999</v>
      </c>
      <c r="G19" s="19">
        <f t="shared" si="0"/>
        <v>33.16</v>
      </c>
      <c r="H19" s="55"/>
      <c r="I19" s="155">
        <v>3.32</v>
      </c>
      <c r="J19" s="155">
        <v>1.73</v>
      </c>
      <c r="K19" s="155">
        <v>2.08</v>
      </c>
      <c r="L19" s="154">
        <v>1.64</v>
      </c>
      <c r="M19" s="154">
        <v>2.37</v>
      </c>
      <c r="N19" s="154">
        <v>1.9</v>
      </c>
      <c r="O19" s="53">
        <v>4.88</v>
      </c>
      <c r="P19" s="53">
        <v>3.21</v>
      </c>
      <c r="Q19" s="53">
        <v>4.25</v>
      </c>
      <c r="R19" s="54">
        <v>3.4</v>
      </c>
      <c r="S19" s="54">
        <v>4.38</v>
      </c>
      <c r="T19" s="54"/>
    </row>
    <row r="20" spans="1:20" ht="13.5" customHeight="1">
      <c r="A20" s="177"/>
      <c r="B20" s="123" t="s">
        <v>29</v>
      </c>
      <c r="C20" s="22">
        <f t="shared" si="1"/>
        <v>6.401</v>
      </c>
      <c r="D20" s="22">
        <f t="shared" si="2"/>
        <v>4.398</v>
      </c>
      <c r="E20" s="22">
        <f t="shared" si="3"/>
        <v>9.259</v>
      </c>
      <c r="F20" s="23">
        <f t="shared" si="4"/>
        <v>3.8770000000000002</v>
      </c>
      <c r="G20" s="19">
        <f t="shared" si="0"/>
        <v>23.935</v>
      </c>
      <c r="H20" s="55"/>
      <c r="I20" s="155">
        <v>2.458</v>
      </c>
      <c r="J20" s="155">
        <v>0.92</v>
      </c>
      <c r="K20" s="155">
        <v>3.023</v>
      </c>
      <c r="L20" s="154">
        <v>1.282</v>
      </c>
      <c r="M20" s="154">
        <v>1.718</v>
      </c>
      <c r="N20" s="154">
        <v>1.398</v>
      </c>
      <c r="O20" s="53">
        <v>4.475</v>
      </c>
      <c r="P20" s="53">
        <v>1.487</v>
      </c>
      <c r="Q20" s="53">
        <v>3.297</v>
      </c>
      <c r="R20" s="54">
        <v>1.37</v>
      </c>
      <c r="S20" s="54">
        <v>2.507</v>
      </c>
      <c r="T20" s="54"/>
    </row>
    <row r="21" spans="1:20" ht="13.5" customHeight="1">
      <c r="A21" s="2" t="s">
        <v>30</v>
      </c>
      <c r="B21" s="11" t="s">
        <v>31</v>
      </c>
      <c r="C21" s="22">
        <f t="shared" si="1"/>
        <v>0</v>
      </c>
      <c r="D21" s="22">
        <f t="shared" si="2"/>
        <v>0</v>
      </c>
      <c r="E21" s="22">
        <f t="shared" si="3"/>
        <v>0</v>
      </c>
      <c r="F21" s="23">
        <f t="shared" si="4"/>
        <v>0</v>
      </c>
      <c r="G21" s="19">
        <f t="shared" si="0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22">
        <f t="shared" si="1"/>
        <v>0</v>
      </c>
      <c r="D22" s="22">
        <f t="shared" si="2"/>
        <v>0</v>
      </c>
      <c r="E22" s="22">
        <f t="shared" si="3"/>
        <v>0</v>
      </c>
      <c r="F22" s="23">
        <f t="shared" si="4"/>
        <v>0</v>
      </c>
      <c r="G22" s="19">
        <f t="shared" si="0"/>
        <v>0</v>
      </c>
      <c r="H22" s="55"/>
      <c r="I22" s="155"/>
      <c r="J22" s="155"/>
      <c r="K22" s="155"/>
      <c r="L22" s="154"/>
      <c r="M22" s="154"/>
      <c r="N22" s="154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22">
        <f t="shared" si="1"/>
        <v>1.046</v>
      </c>
      <c r="D23" s="22">
        <f t="shared" si="2"/>
        <v>0</v>
      </c>
      <c r="E23" s="22">
        <f t="shared" si="3"/>
        <v>0</v>
      </c>
      <c r="F23" s="23">
        <f t="shared" si="4"/>
        <v>0</v>
      </c>
      <c r="G23" s="19">
        <f t="shared" si="0"/>
        <v>1.046</v>
      </c>
      <c r="H23" s="55"/>
      <c r="I23" s="155">
        <v>0.354</v>
      </c>
      <c r="J23" s="155">
        <v>0.315</v>
      </c>
      <c r="K23" s="155">
        <v>0.377</v>
      </c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22">
        <f t="shared" si="1"/>
        <v>2.435</v>
      </c>
      <c r="D24" s="22">
        <f t="shared" si="2"/>
        <v>3.6100000000000003</v>
      </c>
      <c r="E24" s="22">
        <f t="shared" si="3"/>
        <v>2.91</v>
      </c>
      <c r="F24" s="23">
        <f t="shared" si="4"/>
        <v>2.9299999999999997</v>
      </c>
      <c r="G24" s="19">
        <f t="shared" si="0"/>
        <v>11.885</v>
      </c>
      <c r="H24" s="55"/>
      <c r="I24" s="155">
        <v>0.58</v>
      </c>
      <c r="J24" s="155">
        <v>0.985</v>
      </c>
      <c r="K24" s="155">
        <v>0.87</v>
      </c>
      <c r="L24" s="154">
        <v>0.98</v>
      </c>
      <c r="M24" s="154">
        <v>1.09</v>
      </c>
      <c r="N24" s="154">
        <v>1.54</v>
      </c>
      <c r="O24" s="53">
        <v>1.15</v>
      </c>
      <c r="P24" s="53">
        <v>0.53</v>
      </c>
      <c r="Q24" s="53">
        <v>1.23</v>
      </c>
      <c r="R24" s="54">
        <v>1.03</v>
      </c>
      <c r="S24" s="54">
        <v>0.95</v>
      </c>
      <c r="T24" s="54">
        <v>0.95</v>
      </c>
    </row>
    <row r="25" spans="1:20" ht="13.5" customHeight="1">
      <c r="A25" s="176" t="s">
        <v>37</v>
      </c>
      <c r="B25" s="122" t="s">
        <v>38</v>
      </c>
      <c r="C25" s="22">
        <f t="shared" si="1"/>
        <v>0</v>
      </c>
      <c r="D25" s="22">
        <f t="shared" si="2"/>
        <v>0</v>
      </c>
      <c r="E25" s="22">
        <f t="shared" si="3"/>
        <v>0</v>
      </c>
      <c r="F25" s="23">
        <f t="shared" si="4"/>
        <v>0</v>
      </c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22">
        <f t="shared" si="1"/>
        <v>132.51</v>
      </c>
      <c r="D26" s="22">
        <f t="shared" si="2"/>
        <v>133.51</v>
      </c>
      <c r="E26" s="22">
        <f t="shared" si="3"/>
        <v>148.81</v>
      </c>
      <c r="F26" s="23">
        <f t="shared" si="4"/>
        <v>127.44</v>
      </c>
      <c r="G26" s="19">
        <f t="shared" si="0"/>
        <v>542.27</v>
      </c>
      <c r="H26" s="55"/>
      <c r="I26" s="155">
        <v>26.87</v>
      </c>
      <c r="J26" s="155">
        <v>52.13</v>
      </c>
      <c r="K26" s="155">
        <v>53.51</v>
      </c>
      <c r="L26" s="154">
        <v>10.92</v>
      </c>
      <c r="M26" s="154">
        <v>68.31</v>
      </c>
      <c r="N26" s="154">
        <v>54.28</v>
      </c>
      <c r="O26" s="53">
        <v>77.28</v>
      </c>
      <c r="P26" s="53">
        <v>13.32</v>
      </c>
      <c r="Q26" s="53">
        <v>58.21</v>
      </c>
      <c r="R26" s="54">
        <v>29.57</v>
      </c>
      <c r="S26" s="54">
        <v>54.59</v>
      </c>
      <c r="T26" s="54">
        <v>43.28</v>
      </c>
    </row>
    <row r="27" spans="1:20" ht="13.5" customHeight="1">
      <c r="A27" s="178" t="s">
        <v>155</v>
      </c>
      <c r="B27" s="10" t="s">
        <v>42</v>
      </c>
      <c r="C27" s="22">
        <f t="shared" si="1"/>
        <v>0</v>
      </c>
      <c r="D27" s="22">
        <f t="shared" si="2"/>
        <v>0</v>
      </c>
      <c r="E27" s="22">
        <f t="shared" si="3"/>
        <v>0</v>
      </c>
      <c r="F27" s="23">
        <f t="shared" si="4"/>
        <v>0</v>
      </c>
      <c r="G27" s="19">
        <f t="shared" si="0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22">
        <f t="shared" si="1"/>
        <v>0</v>
      </c>
      <c r="D28" s="22">
        <f t="shared" si="2"/>
        <v>0</v>
      </c>
      <c r="E28" s="22">
        <f t="shared" si="3"/>
        <v>0</v>
      </c>
      <c r="F28" s="23">
        <f t="shared" si="4"/>
        <v>0</v>
      </c>
      <c r="G28" s="19">
        <f t="shared" si="0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22">
        <f t="shared" si="1"/>
        <v>0</v>
      </c>
      <c r="D29" s="22">
        <f t="shared" si="2"/>
        <v>0</v>
      </c>
      <c r="E29" s="22">
        <f t="shared" si="3"/>
        <v>0</v>
      </c>
      <c r="F29" s="23">
        <f t="shared" si="4"/>
        <v>0</v>
      </c>
      <c r="G29" s="19">
        <f t="shared" si="0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22">
        <f t="shared" si="1"/>
        <v>0</v>
      </c>
      <c r="D30" s="22">
        <f t="shared" si="2"/>
        <v>0</v>
      </c>
      <c r="E30" s="22">
        <f t="shared" si="3"/>
        <v>0</v>
      </c>
      <c r="F30" s="23">
        <f t="shared" si="4"/>
        <v>0</v>
      </c>
      <c r="G30" s="19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22">
        <f t="shared" si="1"/>
        <v>0</v>
      </c>
      <c r="D31" s="22">
        <f t="shared" si="2"/>
        <v>0</v>
      </c>
      <c r="E31" s="22">
        <f t="shared" si="3"/>
        <v>0</v>
      </c>
      <c r="F31" s="23">
        <f t="shared" si="4"/>
        <v>0</v>
      </c>
      <c r="G31" s="19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22">
        <f t="shared" si="1"/>
        <v>0</v>
      </c>
      <c r="D32" s="22">
        <f t="shared" si="2"/>
        <v>0</v>
      </c>
      <c r="E32" s="22">
        <f t="shared" si="3"/>
        <v>0</v>
      </c>
      <c r="F32" s="23">
        <f t="shared" si="4"/>
        <v>0</v>
      </c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22">
        <f t="shared" si="1"/>
        <v>0.034</v>
      </c>
      <c r="D33" s="22">
        <f t="shared" si="2"/>
        <v>0.06</v>
      </c>
      <c r="E33" s="22">
        <f t="shared" si="3"/>
        <v>1.11</v>
      </c>
      <c r="F33" s="23">
        <f t="shared" si="4"/>
        <v>0.10200000000000001</v>
      </c>
      <c r="G33" s="19">
        <f t="shared" si="0"/>
        <v>1.3060000000000003</v>
      </c>
      <c r="H33" s="55"/>
      <c r="I33" s="155">
        <v>0.014</v>
      </c>
      <c r="J33" s="155">
        <v>0.009</v>
      </c>
      <c r="K33" s="155">
        <v>0.011</v>
      </c>
      <c r="L33" s="154">
        <v>0.014</v>
      </c>
      <c r="M33" s="154">
        <v>0.013</v>
      </c>
      <c r="N33" s="154">
        <v>0.033</v>
      </c>
      <c r="O33" s="53">
        <v>0.99</v>
      </c>
      <c r="P33" s="53">
        <v>0.012</v>
      </c>
      <c r="Q33" s="53">
        <v>0.108</v>
      </c>
      <c r="R33" s="54">
        <v>0.038</v>
      </c>
      <c r="S33" s="54">
        <v>0.064</v>
      </c>
      <c r="T33" s="54"/>
    </row>
    <row r="34" spans="1:20" ht="13.5" customHeight="1">
      <c r="A34" s="176" t="s">
        <v>47</v>
      </c>
      <c r="B34" s="126" t="s">
        <v>88</v>
      </c>
      <c r="C34" s="22">
        <f t="shared" si="1"/>
        <v>0.009899999999999999</v>
      </c>
      <c r="D34" s="22">
        <f t="shared" si="2"/>
        <v>0.0093</v>
      </c>
      <c r="E34" s="22">
        <f t="shared" si="3"/>
        <v>0.016300000000000002</v>
      </c>
      <c r="F34" s="23">
        <f t="shared" si="4"/>
        <v>0.009</v>
      </c>
      <c r="G34" s="19">
        <f t="shared" si="0"/>
        <v>0.044500000000000005</v>
      </c>
      <c r="H34" s="55"/>
      <c r="I34" s="155">
        <v>0.0031</v>
      </c>
      <c r="J34" s="155">
        <v>0.0022</v>
      </c>
      <c r="K34" s="155">
        <v>0.0046</v>
      </c>
      <c r="L34" s="154">
        <v>0.0028</v>
      </c>
      <c r="M34" s="154">
        <v>0.0039</v>
      </c>
      <c r="N34" s="154">
        <v>0.0026</v>
      </c>
      <c r="O34" s="53">
        <v>0.0052</v>
      </c>
      <c r="P34" s="53">
        <v>0.006</v>
      </c>
      <c r="Q34" s="53">
        <v>0.0051</v>
      </c>
      <c r="R34" s="54">
        <v>0.0062</v>
      </c>
      <c r="S34" s="54">
        <v>0.0028</v>
      </c>
      <c r="T34" s="54"/>
    </row>
    <row r="35" spans="1:20" ht="13.5" customHeight="1">
      <c r="A35" s="177"/>
      <c r="B35" s="127" t="s">
        <v>48</v>
      </c>
      <c r="C35" s="22">
        <f t="shared" si="1"/>
        <v>0</v>
      </c>
      <c r="D35" s="22">
        <f t="shared" si="2"/>
        <v>0</v>
      </c>
      <c r="E35" s="22">
        <f t="shared" si="3"/>
        <v>0</v>
      </c>
      <c r="F35" s="23">
        <f t="shared" si="4"/>
        <v>0</v>
      </c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22">
        <f t="shared" si="1"/>
        <v>0</v>
      </c>
      <c r="D36" s="22">
        <f t="shared" si="2"/>
        <v>0</v>
      </c>
      <c r="E36" s="22">
        <f t="shared" si="3"/>
        <v>0</v>
      </c>
      <c r="F36" s="23">
        <f t="shared" si="4"/>
        <v>0</v>
      </c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22">
        <f t="shared" si="1"/>
        <v>0.03</v>
      </c>
      <c r="D37" s="22">
        <f t="shared" si="2"/>
        <v>0.047</v>
      </c>
      <c r="E37" s="22">
        <f t="shared" si="3"/>
        <v>0.046</v>
      </c>
      <c r="F37" s="23">
        <f t="shared" si="4"/>
        <v>0.07400000000000001</v>
      </c>
      <c r="G37" s="19">
        <f t="shared" si="0"/>
        <v>0.197</v>
      </c>
      <c r="H37" s="55"/>
      <c r="I37" s="155">
        <v>0.005</v>
      </c>
      <c r="J37" s="155">
        <v>0.016</v>
      </c>
      <c r="K37" s="155">
        <v>0.009</v>
      </c>
      <c r="L37" s="154">
        <v>0.007</v>
      </c>
      <c r="M37" s="154">
        <v>0.008</v>
      </c>
      <c r="N37" s="154">
        <v>0.032</v>
      </c>
      <c r="O37" s="53">
        <v>0.024</v>
      </c>
      <c r="P37" s="53">
        <v>0.009</v>
      </c>
      <c r="Q37" s="53">
        <v>0.013</v>
      </c>
      <c r="R37" s="54">
        <v>0.032</v>
      </c>
      <c r="S37" s="54">
        <v>0.042</v>
      </c>
      <c r="T37" s="54"/>
    </row>
    <row r="38" spans="1:20" ht="13.5" customHeight="1">
      <c r="A38" s="5" t="s">
        <v>52</v>
      </c>
      <c r="B38" s="122" t="s">
        <v>54</v>
      </c>
      <c r="C38" s="22">
        <f t="shared" si="1"/>
        <v>0</v>
      </c>
      <c r="D38" s="22">
        <f t="shared" si="2"/>
        <v>0</v>
      </c>
      <c r="E38" s="22">
        <f t="shared" si="3"/>
        <v>0</v>
      </c>
      <c r="F38" s="23">
        <f t="shared" si="4"/>
        <v>0</v>
      </c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22">
        <f t="shared" si="1"/>
        <v>0</v>
      </c>
      <c r="D39" s="22">
        <f t="shared" si="2"/>
        <v>0</v>
      </c>
      <c r="E39" s="22">
        <f t="shared" si="3"/>
        <v>0</v>
      </c>
      <c r="F39" s="23">
        <f t="shared" si="4"/>
        <v>0</v>
      </c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22">
        <f t="shared" si="1"/>
        <v>0</v>
      </c>
      <c r="D40" s="22">
        <f t="shared" si="2"/>
        <v>0</v>
      </c>
      <c r="E40" s="22">
        <f t="shared" si="3"/>
        <v>0</v>
      </c>
      <c r="F40" s="23">
        <f t="shared" si="4"/>
        <v>0</v>
      </c>
      <c r="G40" s="19">
        <f t="shared" si="0"/>
        <v>0</v>
      </c>
      <c r="H40" s="55"/>
      <c r="I40" s="155"/>
      <c r="J40" s="155"/>
      <c r="K40" s="155"/>
      <c r="L40" s="154"/>
      <c r="M40" s="154"/>
      <c r="N40" s="154"/>
      <c r="O40" s="53"/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22">
        <f t="shared" si="1"/>
        <v>0</v>
      </c>
      <c r="D41" s="22">
        <f t="shared" si="2"/>
        <v>0</v>
      </c>
      <c r="E41" s="22">
        <f t="shared" si="3"/>
        <v>0</v>
      </c>
      <c r="F41" s="23">
        <f t="shared" si="4"/>
        <v>0</v>
      </c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22">
        <f t="shared" si="1"/>
        <v>0</v>
      </c>
      <c r="D42" s="22">
        <f t="shared" si="2"/>
        <v>0</v>
      </c>
      <c r="E42" s="22">
        <f t="shared" si="3"/>
        <v>0</v>
      </c>
      <c r="F42" s="23">
        <f t="shared" si="4"/>
        <v>0</v>
      </c>
      <c r="G42" s="19">
        <f t="shared" si="0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22">
        <f t="shared" si="1"/>
        <v>0</v>
      </c>
      <c r="D43" s="22">
        <f t="shared" si="2"/>
        <v>0</v>
      </c>
      <c r="E43" s="22">
        <f t="shared" si="3"/>
        <v>0</v>
      </c>
      <c r="F43" s="23">
        <f t="shared" si="4"/>
        <v>0</v>
      </c>
      <c r="G43" s="19">
        <f t="shared" si="0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22">
        <f t="shared" si="1"/>
        <v>0</v>
      </c>
      <c r="D44" s="22">
        <f t="shared" si="2"/>
        <v>0</v>
      </c>
      <c r="E44" s="22">
        <f t="shared" si="3"/>
        <v>0</v>
      </c>
      <c r="F44" s="23">
        <f t="shared" si="4"/>
        <v>0</v>
      </c>
      <c r="G44" s="19">
        <f t="shared" si="0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22">
        <f t="shared" si="1"/>
        <v>0</v>
      </c>
      <c r="D45" s="22">
        <f t="shared" si="2"/>
        <v>0</v>
      </c>
      <c r="E45" s="22">
        <f t="shared" si="3"/>
        <v>0</v>
      </c>
      <c r="F45" s="23">
        <f t="shared" si="4"/>
        <v>0</v>
      </c>
      <c r="G45" s="19">
        <f t="shared" si="0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22">
        <f t="shared" si="1"/>
        <v>0</v>
      </c>
      <c r="D46" s="22">
        <f t="shared" si="2"/>
        <v>0</v>
      </c>
      <c r="E46" s="22">
        <f t="shared" si="3"/>
        <v>0</v>
      </c>
      <c r="F46" s="23">
        <f t="shared" si="4"/>
        <v>0</v>
      </c>
      <c r="G46" s="19">
        <f t="shared" si="0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22">
        <f t="shared" si="1"/>
        <v>0</v>
      </c>
      <c r="D47" s="22">
        <f t="shared" si="2"/>
        <v>0</v>
      </c>
      <c r="E47" s="22">
        <f t="shared" si="3"/>
        <v>0</v>
      </c>
      <c r="F47" s="23">
        <f t="shared" si="4"/>
        <v>0</v>
      </c>
      <c r="G47" s="19">
        <f t="shared" si="0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22">
        <f t="shared" si="1"/>
        <v>0</v>
      </c>
      <c r="D48" s="22">
        <f t="shared" si="2"/>
        <v>0</v>
      </c>
      <c r="E48" s="22">
        <f t="shared" si="3"/>
        <v>0</v>
      </c>
      <c r="F48" s="23">
        <f t="shared" si="4"/>
        <v>0</v>
      </c>
      <c r="G48" s="19">
        <f t="shared" si="0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22">
        <f t="shared" si="1"/>
        <v>0</v>
      </c>
      <c r="D49" s="22">
        <f t="shared" si="2"/>
        <v>0</v>
      </c>
      <c r="E49" s="22">
        <f t="shared" si="3"/>
        <v>0</v>
      </c>
      <c r="F49" s="23">
        <f t="shared" si="4"/>
        <v>0</v>
      </c>
      <c r="G49" s="19">
        <f t="shared" si="0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22">
        <f t="shared" si="1"/>
        <v>0</v>
      </c>
      <c r="D50" s="22">
        <f t="shared" si="2"/>
        <v>0</v>
      </c>
      <c r="E50" s="22">
        <f t="shared" si="3"/>
        <v>13.2</v>
      </c>
      <c r="F50" s="23">
        <f t="shared" si="4"/>
        <v>0</v>
      </c>
      <c r="G50" s="19">
        <f t="shared" si="0"/>
        <v>13.2</v>
      </c>
      <c r="H50" s="55"/>
      <c r="I50" s="155"/>
      <c r="J50" s="155"/>
      <c r="K50" s="155"/>
      <c r="L50" s="154"/>
      <c r="M50" s="154"/>
      <c r="N50" s="154"/>
      <c r="O50" s="53"/>
      <c r="P50" s="53">
        <v>13.2</v>
      </c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22">
        <f t="shared" si="1"/>
        <v>2.22</v>
      </c>
      <c r="D51" s="22">
        <f t="shared" si="2"/>
        <v>0</v>
      </c>
      <c r="E51" s="22">
        <f t="shared" si="3"/>
        <v>0</v>
      </c>
      <c r="F51" s="23">
        <f t="shared" si="4"/>
        <v>0</v>
      </c>
      <c r="G51" s="19">
        <f t="shared" si="0"/>
        <v>2.22</v>
      </c>
      <c r="H51" s="55"/>
      <c r="I51" s="155"/>
      <c r="J51" s="155">
        <v>2.22</v>
      </c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22"/>
      <c r="D52" s="22"/>
      <c r="E52" s="22"/>
      <c r="F52" s="23"/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22"/>
      <c r="D53" s="22"/>
      <c r="E53" s="22"/>
      <c r="F53" s="23"/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22">
        <f t="shared" si="1"/>
        <v>0</v>
      </c>
      <c r="D54" s="22">
        <f t="shared" si="2"/>
        <v>0</v>
      </c>
      <c r="E54" s="22">
        <f t="shared" si="3"/>
        <v>0</v>
      </c>
      <c r="F54" s="23">
        <f t="shared" si="4"/>
        <v>0</v>
      </c>
      <c r="G54" s="19">
        <f t="shared" si="0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429.21569999999997</v>
      </c>
      <c r="D55" s="129">
        <f>SUM(D6:D20,D22:D23,D25:D26,D32:D41,D48)</f>
        <v>538.6215000000001</v>
      </c>
      <c r="E55" s="129">
        <f>SUM(E6:E20,E22:E23,E25:E26,E32:E41,E48)</f>
        <v>405.2984</v>
      </c>
      <c r="F55" s="129">
        <f>SUM(F6:F20,F22:F23,F25:F26,F32:F41,F48)</f>
        <v>494.9839999999999</v>
      </c>
      <c r="G55" s="133">
        <f>SUM(G6:G20,G22:G23,G25:G26,G32:G41,G48)</f>
        <v>1868.1196000000004</v>
      </c>
      <c r="H55" s="129">
        <f aca="true" t="shared" si="5" ref="H55:T55">SUM(H6:H20,H22:H23,H25:H26,H32:H41,H48)</f>
        <v>0</v>
      </c>
      <c r="I55" s="129">
        <f>SUM(I6:I20,I22:I23,I25:I26,I32:I41,I48)</f>
        <v>137.9929</v>
      </c>
      <c r="J55" s="129">
        <f t="shared" si="5"/>
        <v>127.30220000000001</v>
      </c>
      <c r="K55" s="129">
        <f t="shared" si="5"/>
        <v>163.9206</v>
      </c>
      <c r="L55" s="129">
        <f t="shared" si="5"/>
        <v>202.15410000000003</v>
      </c>
      <c r="M55" s="129">
        <f t="shared" si="5"/>
        <v>209.99980000000002</v>
      </c>
      <c r="N55" s="129">
        <f t="shared" si="5"/>
        <v>126.46759999999999</v>
      </c>
      <c r="O55" s="129">
        <f t="shared" si="5"/>
        <v>178.20459999999997</v>
      </c>
      <c r="P55" s="129">
        <f t="shared" si="5"/>
        <v>86.93199999999997</v>
      </c>
      <c r="Q55" s="129">
        <f t="shared" si="5"/>
        <v>140.1618</v>
      </c>
      <c r="R55" s="129">
        <f t="shared" si="5"/>
        <v>130.66500000000005</v>
      </c>
      <c r="S55" s="129">
        <f t="shared" si="5"/>
        <v>186.50900000000001</v>
      </c>
      <c r="T55" s="133">
        <f t="shared" si="5"/>
        <v>177.81</v>
      </c>
      <c r="U55" s="74">
        <f>SUM(C55:T55)</f>
        <v>5604.3588</v>
      </c>
    </row>
    <row r="56" spans="1:20" ht="13.5" customHeight="1">
      <c r="A56" s="93" t="s">
        <v>140</v>
      </c>
      <c r="B56" s="91" t="s">
        <v>62</v>
      </c>
      <c r="C56" s="109">
        <f>SUM(I56:K56)</f>
        <v>14185.78</v>
      </c>
      <c r="D56" s="109">
        <f>SUM(L56:N56)</f>
        <v>15446.380000000001</v>
      </c>
      <c r="E56" s="109">
        <f>SUM(O56:Q56)</f>
        <v>17627.32</v>
      </c>
      <c r="F56" s="109">
        <f>SUM(R56:T56)</f>
        <v>14430.239999999998</v>
      </c>
      <c r="G56" s="110">
        <f>SUM(C56:F56)</f>
        <v>61689.72</v>
      </c>
      <c r="H56" s="107"/>
      <c r="I56" s="117">
        <v>4779.26</v>
      </c>
      <c r="J56" s="117">
        <v>4377.78</v>
      </c>
      <c r="K56" s="117">
        <v>5028.74</v>
      </c>
      <c r="L56" s="117">
        <v>4929.36</v>
      </c>
      <c r="M56" s="117">
        <v>5234.34</v>
      </c>
      <c r="N56" s="117">
        <v>5282.68</v>
      </c>
      <c r="O56" s="117">
        <v>6127.86</v>
      </c>
      <c r="P56" s="117">
        <v>6068.56</v>
      </c>
      <c r="Q56" s="117">
        <v>5430.9</v>
      </c>
      <c r="R56" s="117">
        <v>5172.9</v>
      </c>
      <c r="S56" s="117">
        <v>4647.22</v>
      </c>
      <c r="T56" s="117">
        <v>4610.12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10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</row>
    <row r="58" spans="1:21" ht="13.5" customHeight="1">
      <c r="A58" s="15" t="s">
        <v>75</v>
      </c>
      <c r="B58" s="16"/>
      <c r="C58" s="104">
        <f>SUM(C6:C51,C56)</f>
        <v>14619.6507</v>
      </c>
      <c r="D58" s="104">
        <f>SUM(D6:D51,D56)</f>
        <v>15988.6115</v>
      </c>
      <c r="E58" s="104">
        <f>SUM(E6:E51,E56)</f>
        <v>18048.7284</v>
      </c>
      <c r="F58" s="104">
        <f>SUM(F6:F51,F56)</f>
        <v>14928.153999999999</v>
      </c>
      <c r="G58" s="104">
        <f>SUM(C58:F58)</f>
        <v>63585.1446</v>
      </c>
      <c r="H58" s="55"/>
      <c r="I58" s="104">
        <f>SUM(I55:I57)</f>
        <v>4917.2529</v>
      </c>
      <c r="J58" s="104">
        <f aca="true" t="shared" si="6" ref="J58:T58">SUM(J55:J57)</f>
        <v>4505.0822</v>
      </c>
      <c r="K58" s="104">
        <f t="shared" si="6"/>
        <v>5192.6606</v>
      </c>
      <c r="L58" s="104">
        <f t="shared" si="6"/>
        <v>5131.514099999999</v>
      </c>
      <c r="M58" s="104">
        <f t="shared" si="6"/>
        <v>5444.3398</v>
      </c>
      <c r="N58" s="104">
        <f t="shared" si="6"/>
        <v>5409.1476</v>
      </c>
      <c r="O58" s="104">
        <f t="shared" si="6"/>
        <v>6306.0646</v>
      </c>
      <c r="P58" s="104">
        <f t="shared" si="6"/>
        <v>6155.492</v>
      </c>
      <c r="Q58" s="104">
        <f t="shared" si="6"/>
        <v>5571.0617999999995</v>
      </c>
      <c r="R58" s="104">
        <f t="shared" si="6"/>
        <v>5303.565</v>
      </c>
      <c r="S58" s="104">
        <f t="shared" si="6"/>
        <v>4833.729</v>
      </c>
      <c r="T58" s="104">
        <f t="shared" si="6"/>
        <v>4787.93</v>
      </c>
      <c r="U58" s="131">
        <f>SUM(C58:T58)</f>
        <v>190728.12879999998</v>
      </c>
    </row>
    <row r="59" spans="1:21" ht="13.5" customHeight="1">
      <c r="A59" s="2" t="s">
        <v>63</v>
      </c>
      <c r="B59" s="2"/>
      <c r="C59" s="7">
        <f>C55/C58</f>
        <v>0.02935882045389771</v>
      </c>
      <c r="D59" s="7">
        <f>D55/D58</f>
        <v>0.03368782211013133</v>
      </c>
      <c r="E59" s="7">
        <f>E55/E58</f>
        <v>0.022455786968349527</v>
      </c>
      <c r="F59" s="7">
        <f>F55/F58</f>
        <v>0.0331577501143142</v>
      </c>
      <c r="G59" s="7">
        <f>G55/G58</f>
        <v>0.02937981208900169</v>
      </c>
      <c r="H59" s="55"/>
      <c r="I59" s="63">
        <f aca="true" t="shared" si="7" ref="I59:T59">I55/I58</f>
        <v>0.02806300648071202</v>
      </c>
      <c r="J59" s="63">
        <f t="shared" si="7"/>
        <v>0.02825746442539939</v>
      </c>
      <c r="K59" s="63">
        <f t="shared" si="7"/>
        <v>0.03156774775536071</v>
      </c>
      <c r="L59" s="63">
        <f t="shared" si="7"/>
        <v>0.039394630134602975</v>
      </c>
      <c r="M59" s="63">
        <f t="shared" si="7"/>
        <v>0.0385721332088787</v>
      </c>
      <c r="N59" s="63">
        <f t="shared" si="7"/>
        <v>0.023380319664414406</v>
      </c>
      <c r="O59" s="63">
        <f t="shared" si="7"/>
        <v>0.028259241112119273</v>
      </c>
      <c r="P59" s="63">
        <f t="shared" si="7"/>
        <v>0.01412267289113526</v>
      </c>
      <c r="Q59" s="63">
        <f t="shared" si="7"/>
        <v>0.02515890238374308</v>
      </c>
      <c r="R59" s="63">
        <f t="shared" si="7"/>
        <v>0.024637201580446372</v>
      </c>
      <c r="S59" s="63">
        <f t="shared" si="7"/>
        <v>0.038584910324927196</v>
      </c>
      <c r="T59" s="63">
        <f t="shared" si="7"/>
        <v>0.03713713441925842</v>
      </c>
      <c r="U59" s="149">
        <f>U55/U58</f>
        <v>0.02938401815852136</v>
      </c>
    </row>
    <row r="60" ht="12.75">
      <c r="H60" s="62"/>
    </row>
    <row r="61" spans="8:20" ht="12.75">
      <c r="H61" s="62"/>
      <c r="I61" s="74">
        <f>SUM(I6:I54,I56)</f>
        <v>4917.8329</v>
      </c>
      <c r="J61" s="74">
        <f aca="true" t="shared" si="8" ref="J61:T61">SUM(J6:J54,J56)</f>
        <v>4508.2872</v>
      </c>
      <c r="K61" s="74">
        <f t="shared" si="8"/>
        <v>5193.5306</v>
      </c>
      <c r="L61" s="74">
        <f t="shared" si="8"/>
        <v>5132.4941</v>
      </c>
      <c r="M61" s="74">
        <f t="shared" si="8"/>
        <v>5445.4298</v>
      </c>
      <c r="N61" s="74">
        <f t="shared" si="8"/>
        <v>5410.6876</v>
      </c>
      <c r="O61" s="74">
        <f t="shared" si="8"/>
        <v>6307.214599999999</v>
      </c>
      <c r="P61" s="74">
        <f t="shared" si="8"/>
        <v>6169.222000000001</v>
      </c>
      <c r="Q61" s="74">
        <f t="shared" si="8"/>
        <v>5572.2918</v>
      </c>
      <c r="R61" s="74">
        <f t="shared" si="8"/>
        <v>5304.594999999999</v>
      </c>
      <c r="S61" s="74">
        <f t="shared" si="8"/>
        <v>4834.679</v>
      </c>
      <c r="T61" s="74">
        <f t="shared" si="8"/>
        <v>4788.88</v>
      </c>
    </row>
    <row r="62" ht="12.75">
      <c r="H62" s="62"/>
    </row>
  </sheetData>
  <sheetProtection/>
  <mergeCells count="9">
    <mergeCell ref="A34:A35"/>
    <mergeCell ref="A36:A37"/>
    <mergeCell ref="A6:A7"/>
    <mergeCell ref="A9:A10"/>
    <mergeCell ref="A17:A20"/>
    <mergeCell ref="A25:A26"/>
    <mergeCell ref="A27:A31"/>
    <mergeCell ref="A32:A33"/>
    <mergeCell ref="A15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9" width="7.421875" style="0" customWidth="1"/>
    <col min="10" max="10" width="7.140625" style="0" customWidth="1"/>
    <col min="11" max="11" width="7.57421875" style="0" customWidth="1"/>
    <col min="12" max="12" width="7.140625" style="0" customWidth="1"/>
    <col min="13" max="13" width="7.7109375" style="0" customWidth="1"/>
    <col min="14" max="14" width="7.421875" style="0" customWidth="1"/>
    <col min="15" max="15" width="7.57421875" style="0" customWidth="1"/>
    <col min="16" max="16" width="7.7109375" style="0" customWidth="1"/>
    <col min="17" max="17" width="7.00390625" style="0" customWidth="1"/>
    <col min="18" max="20" width="7.2812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136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157" t="s">
        <v>97</v>
      </c>
      <c r="J3" s="157" t="s">
        <v>98</v>
      </c>
      <c r="K3" s="157" t="s">
        <v>99</v>
      </c>
      <c r="L3" s="158" t="s">
        <v>100</v>
      </c>
      <c r="M3" s="158" t="s">
        <v>101</v>
      </c>
      <c r="N3" s="158" t="s">
        <v>102</v>
      </c>
      <c r="O3" s="60" t="s">
        <v>103</v>
      </c>
      <c r="P3" s="60" t="s">
        <v>104</v>
      </c>
      <c r="Q3" s="60" t="s">
        <v>105</v>
      </c>
      <c r="R3" s="61" t="s">
        <v>106</v>
      </c>
      <c r="S3" s="61" t="s">
        <v>107</v>
      </c>
      <c r="T3" s="61" t="s">
        <v>108</v>
      </c>
    </row>
    <row r="4" spans="1:8" ht="13.5" customHeight="1">
      <c r="A4" s="2"/>
      <c r="B4" s="2"/>
      <c r="C4" s="2"/>
      <c r="D4" s="3" t="s">
        <v>84</v>
      </c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31">
        <f>SUM(I6:K6)</f>
        <v>0</v>
      </c>
      <c r="D6" s="31">
        <f>SUM(L6:N6)</f>
        <v>0</v>
      </c>
      <c r="E6" s="31">
        <f aca="true" t="shared" si="0" ref="E6:E54">SUM(O6:Q6)</f>
        <v>0</v>
      </c>
      <c r="F6" s="84">
        <f aca="true" t="shared" si="1" ref="F6:F54">SUM(R6:T6)</f>
        <v>0</v>
      </c>
      <c r="G6" s="19">
        <f aca="true" t="shared" si="2" ref="G6:G54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31">
        <f aca="true" t="shared" si="3" ref="C7:C54">SUM(I7:K7)</f>
        <v>0</v>
      </c>
      <c r="D7" s="31">
        <f aca="true" t="shared" si="4" ref="D7:D54">SUM(L7:N7)</f>
        <v>0</v>
      </c>
      <c r="E7" s="31">
        <f t="shared" si="0"/>
        <v>0</v>
      </c>
      <c r="F7" s="84">
        <f t="shared" si="1"/>
        <v>0</v>
      </c>
      <c r="G7" s="19">
        <f t="shared" si="2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31">
        <f t="shared" si="3"/>
        <v>0</v>
      </c>
      <c r="D8" s="31">
        <f t="shared" si="4"/>
        <v>0</v>
      </c>
      <c r="E8" s="31">
        <f t="shared" si="0"/>
        <v>0</v>
      </c>
      <c r="F8" s="84">
        <f t="shared" si="1"/>
        <v>0</v>
      </c>
      <c r="G8" s="19">
        <f t="shared" si="2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2" t="s">
        <v>14</v>
      </c>
      <c r="C9" s="31">
        <f t="shared" si="3"/>
        <v>21.36</v>
      </c>
      <c r="D9" s="31">
        <f t="shared" si="4"/>
        <v>13.940000000000001</v>
      </c>
      <c r="E9" s="31">
        <f t="shared" si="0"/>
        <v>14.54</v>
      </c>
      <c r="F9" s="84">
        <f t="shared" si="1"/>
        <v>16.08</v>
      </c>
      <c r="G9" s="19">
        <f t="shared" si="2"/>
        <v>65.91999999999999</v>
      </c>
      <c r="H9" s="55"/>
      <c r="I9" s="155">
        <v>4.34</v>
      </c>
      <c r="J9" s="155">
        <v>5.2</v>
      </c>
      <c r="K9" s="155">
        <v>11.82</v>
      </c>
      <c r="L9" s="154">
        <v>4.38</v>
      </c>
      <c r="M9" s="154">
        <v>4.92</v>
      </c>
      <c r="N9" s="154">
        <v>4.64</v>
      </c>
      <c r="O9" s="53">
        <v>4.6</v>
      </c>
      <c r="P9" s="53">
        <v>4.5</v>
      </c>
      <c r="Q9" s="53">
        <v>5.44</v>
      </c>
      <c r="R9" s="54">
        <v>5.22</v>
      </c>
      <c r="S9" s="54">
        <v>5.62</v>
      </c>
      <c r="T9" s="54">
        <v>5.24</v>
      </c>
    </row>
    <row r="10" spans="1:20" ht="13.5" customHeight="1">
      <c r="A10" s="177"/>
      <c r="B10" s="122" t="s">
        <v>15</v>
      </c>
      <c r="C10" s="31">
        <f t="shared" si="3"/>
        <v>20</v>
      </c>
      <c r="D10" s="31">
        <f t="shared" si="4"/>
        <v>24.58</v>
      </c>
      <c r="E10" s="31">
        <f t="shared" si="0"/>
        <v>25.1</v>
      </c>
      <c r="F10" s="84">
        <f t="shared" si="1"/>
        <v>26.93</v>
      </c>
      <c r="G10" s="19">
        <f t="shared" si="2"/>
        <v>96.61000000000001</v>
      </c>
      <c r="H10" s="55"/>
      <c r="I10" s="155">
        <v>6.84</v>
      </c>
      <c r="J10" s="155">
        <v>6.7</v>
      </c>
      <c r="K10" s="155">
        <v>6.46</v>
      </c>
      <c r="L10" s="154">
        <v>6.36</v>
      </c>
      <c r="M10" s="154">
        <v>6.28</v>
      </c>
      <c r="N10" s="154">
        <v>11.94</v>
      </c>
      <c r="O10" s="53">
        <v>6.2</v>
      </c>
      <c r="P10" s="53">
        <v>6.04</v>
      </c>
      <c r="Q10" s="53">
        <v>12.86</v>
      </c>
      <c r="R10" s="54">
        <v>7.02</v>
      </c>
      <c r="S10" s="54">
        <v>6.86</v>
      </c>
      <c r="T10" s="54">
        <v>13.05</v>
      </c>
    </row>
    <row r="11" spans="1:20" ht="13.5" customHeight="1">
      <c r="A11" s="2" t="s">
        <v>16</v>
      </c>
      <c r="B11" s="122" t="s">
        <v>17</v>
      </c>
      <c r="C11" s="31">
        <f t="shared" si="3"/>
        <v>0</v>
      </c>
      <c r="D11" s="31">
        <f t="shared" si="4"/>
        <v>0</v>
      </c>
      <c r="E11" s="31">
        <f t="shared" si="0"/>
        <v>35.8</v>
      </c>
      <c r="F11" s="84">
        <f t="shared" si="1"/>
        <v>0</v>
      </c>
      <c r="G11" s="19">
        <f t="shared" si="2"/>
        <v>35.8</v>
      </c>
      <c r="H11" s="55"/>
      <c r="I11" s="155"/>
      <c r="J11" s="155"/>
      <c r="K11" s="155"/>
      <c r="L11" s="154"/>
      <c r="M11" s="154"/>
      <c r="N11" s="154"/>
      <c r="O11" s="53">
        <v>35.8</v>
      </c>
      <c r="P11" s="53"/>
      <c r="Q11" s="53"/>
      <c r="R11" s="54"/>
      <c r="S11" s="54"/>
      <c r="T11" s="54"/>
    </row>
    <row r="12" spans="1:20" ht="13.5" customHeight="1">
      <c r="A12" s="2" t="s">
        <v>18</v>
      </c>
      <c r="B12" s="122" t="s">
        <v>19</v>
      </c>
      <c r="C12" s="31">
        <f t="shared" si="3"/>
        <v>11.92</v>
      </c>
      <c r="D12" s="31">
        <f t="shared" si="4"/>
        <v>10.88</v>
      </c>
      <c r="E12" s="31">
        <f t="shared" si="0"/>
        <v>11.86</v>
      </c>
      <c r="F12" s="84">
        <f t="shared" si="1"/>
        <v>11.22</v>
      </c>
      <c r="G12" s="19">
        <f>SUM(C12:F12)</f>
        <v>45.879999999999995</v>
      </c>
      <c r="H12" s="55"/>
      <c r="I12" s="155">
        <v>11.92</v>
      </c>
      <c r="J12" s="155"/>
      <c r="K12" s="155"/>
      <c r="L12" s="154">
        <v>10.88</v>
      </c>
      <c r="M12" s="154"/>
      <c r="N12" s="154"/>
      <c r="O12" s="53"/>
      <c r="P12" s="53"/>
      <c r="Q12" s="53">
        <v>11.86</v>
      </c>
      <c r="R12" s="54"/>
      <c r="S12" s="54"/>
      <c r="T12" s="54">
        <v>11.22</v>
      </c>
    </row>
    <row r="13" spans="1:20" ht="13.5" customHeight="1">
      <c r="A13" s="2" t="s">
        <v>20</v>
      </c>
      <c r="B13" s="122" t="s">
        <v>21</v>
      </c>
      <c r="C13" s="31">
        <f t="shared" si="3"/>
        <v>0</v>
      </c>
      <c r="D13" s="31">
        <f t="shared" si="4"/>
        <v>0</v>
      </c>
      <c r="E13" s="31">
        <f t="shared" si="0"/>
        <v>0</v>
      </c>
      <c r="F13" s="84">
        <f t="shared" si="1"/>
        <v>0</v>
      </c>
      <c r="G13" s="19">
        <f t="shared" si="2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31">
        <f t="shared" si="3"/>
        <v>2.76</v>
      </c>
      <c r="D14" s="31">
        <f t="shared" si="4"/>
        <v>0</v>
      </c>
      <c r="E14" s="31">
        <f t="shared" si="0"/>
        <v>2.78</v>
      </c>
      <c r="F14" s="84">
        <f t="shared" si="1"/>
        <v>2.8</v>
      </c>
      <c r="G14" s="19">
        <f t="shared" si="2"/>
        <v>8.34</v>
      </c>
      <c r="H14" s="55"/>
      <c r="I14" s="155"/>
      <c r="J14" s="155"/>
      <c r="K14" s="155">
        <v>2.76</v>
      </c>
      <c r="L14" s="154"/>
      <c r="M14" s="154"/>
      <c r="N14" s="154"/>
      <c r="O14" s="53">
        <v>2.78</v>
      </c>
      <c r="P14" s="53"/>
      <c r="Q14" s="53"/>
      <c r="R14" s="54"/>
      <c r="S14" s="54">
        <v>2.8</v>
      </c>
      <c r="T14" s="54"/>
    </row>
    <row r="15" spans="1:20" ht="13.5" customHeight="1">
      <c r="A15" s="176" t="s">
        <v>24</v>
      </c>
      <c r="B15" s="122" t="s">
        <v>25</v>
      </c>
      <c r="C15" s="31">
        <f t="shared" si="3"/>
        <v>0</v>
      </c>
      <c r="D15" s="31">
        <f t="shared" si="4"/>
        <v>0</v>
      </c>
      <c r="E15" s="31">
        <f t="shared" si="0"/>
        <v>0</v>
      </c>
      <c r="F15" s="84">
        <f t="shared" si="1"/>
        <v>0</v>
      </c>
      <c r="G15" s="19">
        <f t="shared" si="2"/>
        <v>0</v>
      </c>
      <c r="H15" s="55"/>
      <c r="I15" s="155"/>
      <c r="J15" s="155"/>
      <c r="K15" s="155"/>
      <c r="L15" s="154"/>
      <c r="M15" s="154"/>
      <c r="N15" s="154"/>
      <c r="O15" s="53"/>
      <c r="P15" s="53"/>
      <c r="Q15" s="53"/>
      <c r="R15" s="54"/>
      <c r="S15" s="54"/>
      <c r="T15" s="54"/>
    </row>
    <row r="16" spans="1:20" ht="13.5" customHeight="1">
      <c r="A16" s="177"/>
      <c r="B16" s="122" t="s">
        <v>86</v>
      </c>
      <c r="C16" s="31">
        <f t="shared" si="3"/>
        <v>0</v>
      </c>
      <c r="D16" s="31">
        <f t="shared" si="4"/>
        <v>0</v>
      </c>
      <c r="E16" s="31">
        <f t="shared" si="0"/>
        <v>0</v>
      </c>
      <c r="F16" s="84">
        <f t="shared" si="1"/>
        <v>0</v>
      </c>
      <c r="G16" s="19">
        <f t="shared" si="2"/>
        <v>0</v>
      </c>
      <c r="H16" s="55"/>
      <c r="I16" s="156"/>
      <c r="J16" s="156"/>
      <c r="K16" s="156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31">
        <f t="shared" si="3"/>
        <v>0</v>
      </c>
      <c r="D17" s="31">
        <f t="shared" si="4"/>
        <v>0</v>
      </c>
      <c r="E17" s="31">
        <f t="shared" si="0"/>
        <v>0</v>
      </c>
      <c r="F17" s="84">
        <f t="shared" si="1"/>
        <v>0</v>
      </c>
      <c r="G17" s="19">
        <f t="shared" si="2"/>
        <v>0</v>
      </c>
      <c r="H17" s="55"/>
      <c r="I17" s="155"/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31">
        <f t="shared" si="3"/>
        <v>0</v>
      </c>
      <c r="D18" s="31">
        <f t="shared" si="4"/>
        <v>0</v>
      </c>
      <c r="E18" s="31">
        <f t="shared" si="0"/>
        <v>0</v>
      </c>
      <c r="F18" s="84">
        <f t="shared" si="1"/>
        <v>0</v>
      </c>
      <c r="G18" s="19">
        <f t="shared" si="2"/>
        <v>0</v>
      </c>
      <c r="H18" s="55"/>
      <c r="I18" s="155"/>
      <c r="J18" s="155"/>
      <c r="K18" s="155"/>
      <c r="L18" s="154"/>
      <c r="M18" s="154"/>
      <c r="N18" s="154"/>
      <c r="O18" s="53"/>
      <c r="P18" s="53"/>
      <c r="Q18" s="53"/>
      <c r="R18" s="54"/>
      <c r="S18" s="54"/>
      <c r="T18" s="54"/>
    </row>
    <row r="19" spans="1:20" ht="13.5" customHeight="1">
      <c r="A19" s="181"/>
      <c r="B19" s="125" t="s">
        <v>27</v>
      </c>
      <c r="C19" s="31">
        <f t="shared" si="3"/>
        <v>0</v>
      </c>
      <c r="D19" s="31">
        <f t="shared" si="4"/>
        <v>0</v>
      </c>
      <c r="E19" s="31">
        <f t="shared" si="0"/>
        <v>0</v>
      </c>
      <c r="F19" s="84">
        <f t="shared" si="1"/>
        <v>0</v>
      </c>
      <c r="G19" s="19">
        <f t="shared" si="2"/>
        <v>0</v>
      </c>
      <c r="H19" s="55"/>
      <c r="I19" s="155"/>
      <c r="J19" s="155"/>
      <c r="K19" s="155"/>
      <c r="L19" s="154"/>
      <c r="M19" s="154"/>
      <c r="N19" s="154"/>
      <c r="O19" s="53"/>
      <c r="P19" s="53"/>
      <c r="Q19" s="53"/>
      <c r="R19" s="54"/>
      <c r="S19" s="54"/>
      <c r="T19" s="54"/>
    </row>
    <row r="20" spans="1:20" ht="13.5" customHeight="1">
      <c r="A20" s="177"/>
      <c r="B20" s="123" t="s">
        <v>29</v>
      </c>
      <c r="C20" s="31">
        <f t="shared" si="3"/>
        <v>0</v>
      </c>
      <c r="D20" s="31">
        <f t="shared" si="4"/>
        <v>0</v>
      </c>
      <c r="E20" s="31">
        <f t="shared" si="0"/>
        <v>0</v>
      </c>
      <c r="F20" s="84">
        <f t="shared" si="1"/>
        <v>0</v>
      </c>
      <c r="G20" s="19">
        <f t="shared" si="2"/>
        <v>0</v>
      </c>
      <c r="H20" s="55"/>
      <c r="I20" s="155"/>
      <c r="J20" s="155"/>
      <c r="K20" s="155"/>
      <c r="L20" s="154"/>
      <c r="M20" s="154"/>
      <c r="N20" s="154"/>
      <c r="O20" s="53"/>
      <c r="P20" s="53"/>
      <c r="Q20" s="53"/>
      <c r="R20" s="54"/>
      <c r="S20" s="54"/>
      <c r="T20" s="54"/>
    </row>
    <row r="21" spans="1:20" ht="13.5" customHeight="1">
      <c r="A21" s="2" t="s">
        <v>30</v>
      </c>
      <c r="B21" s="11" t="s">
        <v>31</v>
      </c>
      <c r="C21" s="31">
        <f t="shared" si="3"/>
        <v>0</v>
      </c>
      <c r="D21" s="31">
        <f t="shared" si="4"/>
        <v>0</v>
      </c>
      <c r="E21" s="31">
        <f t="shared" si="0"/>
        <v>0</v>
      </c>
      <c r="F21" s="84">
        <f t="shared" si="1"/>
        <v>0</v>
      </c>
      <c r="G21" s="19">
        <f t="shared" si="2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31">
        <f t="shared" si="3"/>
        <v>0</v>
      </c>
      <c r="D22" s="31">
        <f t="shared" si="4"/>
        <v>0</v>
      </c>
      <c r="E22" s="31">
        <f t="shared" si="0"/>
        <v>0</v>
      </c>
      <c r="F22" s="84">
        <f t="shared" si="1"/>
        <v>0</v>
      </c>
      <c r="G22" s="19">
        <f t="shared" si="2"/>
        <v>0</v>
      </c>
      <c r="H22" s="55"/>
      <c r="I22" s="155"/>
      <c r="J22" s="155"/>
      <c r="K22" s="155"/>
      <c r="L22" s="154"/>
      <c r="M22" s="154"/>
      <c r="N22" s="154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31">
        <f t="shared" si="3"/>
        <v>0</v>
      </c>
      <c r="D23" s="31">
        <f t="shared" si="4"/>
        <v>0</v>
      </c>
      <c r="E23" s="31">
        <f t="shared" si="0"/>
        <v>0</v>
      </c>
      <c r="F23" s="84">
        <f t="shared" si="1"/>
        <v>0</v>
      </c>
      <c r="G23" s="19">
        <f t="shared" si="2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31">
        <f t="shared" si="3"/>
        <v>0</v>
      </c>
      <c r="D24" s="31">
        <f t="shared" si="4"/>
        <v>0</v>
      </c>
      <c r="E24" s="31">
        <f t="shared" si="0"/>
        <v>0</v>
      </c>
      <c r="F24" s="84">
        <f t="shared" si="1"/>
        <v>0</v>
      </c>
      <c r="G24" s="19">
        <f t="shared" si="2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31">
        <f t="shared" si="3"/>
        <v>0</v>
      </c>
      <c r="D25" s="31">
        <f t="shared" si="4"/>
        <v>0</v>
      </c>
      <c r="E25" s="31">
        <f t="shared" si="0"/>
        <v>0</v>
      </c>
      <c r="F25" s="84">
        <f t="shared" si="1"/>
        <v>0</v>
      </c>
      <c r="G25" s="19">
        <f t="shared" si="2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31">
        <f t="shared" si="3"/>
        <v>8.6</v>
      </c>
      <c r="D26" s="31">
        <f t="shared" si="4"/>
        <v>13.059999999999999</v>
      </c>
      <c r="E26" s="31">
        <f t="shared" si="0"/>
        <v>10.76</v>
      </c>
      <c r="F26" s="84">
        <f t="shared" si="1"/>
        <v>14.46</v>
      </c>
      <c r="G26" s="19">
        <f t="shared" si="2"/>
        <v>46.879999999999995</v>
      </c>
      <c r="H26" s="55"/>
      <c r="I26" s="155"/>
      <c r="J26" s="155">
        <v>3.94</v>
      </c>
      <c r="K26" s="155">
        <v>4.66</v>
      </c>
      <c r="L26" s="154">
        <v>4.8</v>
      </c>
      <c r="M26" s="154">
        <v>4.04</v>
      </c>
      <c r="N26" s="154">
        <v>4.22</v>
      </c>
      <c r="O26" s="53">
        <v>5.14</v>
      </c>
      <c r="P26" s="53"/>
      <c r="Q26" s="53">
        <v>5.62</v>
      </c>
      <c r="R26" s="54">
        <v>8.88</v>
      </c>
      <c r="S26" s="54"/>
      <c r="T26" s="54">
        <v>5.58</v>
      </c>
    </row>
    <row r="27" spans="1:20" ht="13.5" customHeight="1">
      <c r="A27" s="178" t="s">
        <v>155</v>
      </c>
      <c r="B27" s="10" t="s">
        <v>42</v>
      </c>
      <c r="C27" s="31">
        <f t="shared" si="3"/>
        <v>0</v>
      </c>
      <c r="D27" s="31">
        <f t="shared" si="4"/>
        <v>0</v>
      </c>
      <c r="E27" s="31">
        <f t="shared" si="0"/>
        <v>0</v>
      </c>
      <c r="F27" s="84">
        <f t="shared" si="1"/>
        <v>0</v>
      </c>
      <c r="G27" s="19">
        <f t="shared" si="2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31">
        <f t="shared" si="3"/>
        <v>0</v>
      </c>
      <c r="D28" s="31">
        <f t="shared" si="4"/>
        <v>0</v>
      </c>
      <c r="E28" s="31">
        <f t="shared" si="0"/>
        <v>0</v>
      </c>
      <c r="F28" s="84">
        <f t="shared" si="1"/>
        <v>0</v>
      </c>
      <c r="G28" s="19">
        <f t="shared" si="2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31">
        <f t="shared" si="3"/>
        <v>0</v>
      </c>
      <c r="D29" s="31">
        <f t="shared" si="4"/>
        <v>0</v>
      </c>
      <c r="E29" s="31">
        <f t="shared" si="0"/>
        <v>0</v>
      </c>
      <c r="F29" s="84">
        <f t="shared" si="1"/>
        <v>0</v>
      </c>
      <c r="G29" s="19">
        <f t="shared" si="2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31">
        <f t="shared" si="3"/>
        <v>0</v>
      </c>
      <c r="D30" s="31">
        <f t="shared" si="4"/>
        <v>0</v>
      </c>
      <c r="E30" s="31">
        <f t="shared" si="0"/>
        <v>0</v>
      </c>
      <c r="F30" s="84">
        <f t="shared" si="1"/>
        <v>0</v>
      </c>
      <c r="G30" s="19">
        <f t="shared" si="2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31">
        <f t="shared" si="3"/>
        <v>0</v>
      </c>
      <c r="D31" s="31">
        <f t="shared" si="4"/>
        <v>0</v>
      </c>
      <c r="E31" s="31">
        <f t="shared" si="0"/>
        <v>0</v>
      </c>
      <c r="F31" s="84">
        <f t="shared" si="1"/>
        <v>0</v>
      </c>
      <c r="G31" s="19">
        <f t="shared" si="2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31">
        <f t="shared" si="3"/>
        <v>0</v>
      </c>
      <c r="D32" s="31">
        <f t="shared" si="4"/>
        <v>0</v>
      </c>
      <c r="E32" s="31">
        <f t="shared" si="0"/>
        <v>0</v>
      </c>
      <c r="F32" s="84">
        <f t="shared" si="1"/>
        <v>0</v>
      </c>
      <c r="G32" s="19">
        <f t="shared" si="2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31">
        <f t="shared" si="3"/>
        <v>0</v>
      </c>
      <c r="D33" s="31">
        <f t="shared" si="4"/>
        <v>0</v>
      </c>
      <c r="E33" s="31">
        <f t="shared" si="0"/>
        <v>0.015</v>
      </c>
      <c r="F33" s="84">
        <f t="shared" si="1"/>
        <v>0</v>
      </c>
      <c r="G33" s="19">
        <f t="shared" si="2"/>
        <v>0.015</v>
      </c>
      <c r="H33" s="55"/>
      <c r="I33" s="155"/>
      <c r="J33" s="155"/>
      <c r="K33" s="155"/>
      <c r="L33" s="154"/>
      <c r="M33" s="154"/>
      <c r="N33" s="154"/>
      <c r="O33" s="53"/>
      <c r="P33" s="53"/>
      <c r="Q33" s="53">
        <v>0.015</v>
      </c>
      <c r="R33" s="54"/>
      <c r="S33" s="54"/>
      <c r="T33" s="54"/>
    </row>
    <row r="34" spans="1:20" ht="13.5" customHeight="1">
      <c r="A34" s="176" t="s">
        <v>47</v>
      </c>
      <c r="B34" s="126" t="s">
        <v>88</v>
      </c>
      <c r="C34" s="31">
        <f t="shared" si="3"/>
        <v>0</v>
      </c>
      <c r="D34" s="31">
        <f t="shared" si="4"/>
        <v>0</v>
      </c>
      <c r="E34" s="31">
        <f t="shared" si="0"/>
        <v>0</v>
      </c>
      <c r="F34" s="84">
        <f t="shared" si="1"/>
        <v>0</v>
      </c>
      <c r="G34" s="19">
        <f t="shared" si="2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31">
        <f t="shared" si="3"/>
        <v>0</v>
      </c>
      <c r="D35" s="31">
        <f t="shared" si="4"/>
        <v>0</v>
      </c>
      <c r="E35" s="31">
        <f t="shared" si="0"/>
        <v>0</v>
      </c>
      <c r="F35" s="84">
        <f t="shared" si="1"/>
        <v>0</v>
      </c>
      <c r="G35" s="19">
        <f t="shared" si="2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31">
        <f t="shared" si="3"/>
        <v>0</v>
      </c>
      <c r="D36" s="31">
        <f t="shared" si="4"/>
        <v>0</v>
      </c>
      <c r="E36" s="31">
        <f t="shared" si="0"/>
        <v>0</v>
      </c>
      <c r="F36" s="84">
        <f t="shared" si="1"/>
        <v>0</v>
      </c>
      <c r="G36" s="19">
        <f t="shared" si="2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31">
        <f t="shared" si="3"/>
        <v>0</v>
      </c>
      <c r="D37" s="31">
        <f t="shared" si="4"/>
        <v>0</v>
      </c>
      <c r="E37" s="31">
        <f t="shared" si="0"/>
        <v>0.02</v>
      </c>
      <c r="F37" s="84">
        <f t="shared" si="1"/>
        <v>0</v>
      </c>
      <c r="G37" s="19">
        <f t="shared" si="2"/>
        <v>0.02</v>
      </c>
      <c r="H37" s="55"/>
      <c r="I37" s="155"/>
      <c r="J37" s="155"/>
      <c r="K37" s="155"/>
      <c r="L37" s="154"/>
      <c r="M37" s="154"/>
      <c r="N37" s="154"/>
      <c r="O37" s="53"/>
      <c r="P37" s="53"/>
      <c r="Q37" s="53">
        <v>0.02</v>
      </c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31">
        <f t="shared" si="3"/>
        <v>0</v>
      </c>
      <c r="D38" s="31">
        <f t="shared" si="4"/>
        <v>0</v>
      </c>
      <c r="E38" s="31">
        <f t="shared" si="0"/>
        <v>0</v>
      </c>
      <c r="F38" s="84">
        <f t="shared" si="1"/>
        <v>0</v>
      </c>
      <c r="G38" s="19">
        <f t="shared" si="2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31">
        <f t="shared" si="3"/>
        <v>0</v>
      </c>
      <c r="D39" s="31">
        <f t="shared" si="4"/>
        <v>0</v>
      </c>
      <c r="E39" s="31">
        <f t="shared" si="0"/>
        <v>0</v>
      </c>
      <c r="F39" s="84">
        <f t="shared" si="1"/>
        <v>0</v>
      </c>
      <c r="G39" s="19">
        <f t="shared" si="2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31">
        <f t="shared" si="3"/>
        <v>0</v>
      </c>
      <c r="D40" s="31">
        <f t="shared" si="4"/>
        <v>0</v>
      </c>
      <c r="E40" s="31">
        <f t="shared" si="0"/>
        <v>0</v>
      </c>
      <c r="F40" s="84">
        <f t="shared" si="1"/>
        <v>0</v>
      </c>
      <c r="G40" s="19">
        <f t="shared" si="2"/>
        <v>0</v>
      </c>
      <c r="H40" s="55"/>
      <c r="I40" s="155"/>
      <c r="J40" s="155"/>
      <c r="K40" s="155"/>
      <c r="L40" s="154"/>
      <c r="M40" s="154"/>
      <c r="N40" s="154"/>
      <c r="O40" s="53"/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31">
        <f t="shared" si="3"/>
        <v>0</v>
      </c>
      <c r="D41" s="31">
        <f t="shared" si="4"/>
        <v>0</v>
      </c>
      <c r="E41" s="31">
        <f t="shared" si="0"/>
        <v>0</v>
      </c>
      <c r="F41" s="84">
        <f t="shared" si="1"/>
        <v>0</v>
      </c>
      <c r="G41" s="19">
        <f t="shared" si="2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31">
        <f t="shared" si="3"/>
        <v>0</v>
      </c>
      <c r="D42" s="31">
        <f t="shared" si="4"/>
        <v>0</v>
      </c>
      <c r="E42" s="31">
        <f t="shared" si="0"/>
        <v>0</v>
      </c>
      <c r="F42" s="84">
        <f t="shared" si="1"/>
        <v>0</v>
      </c>
      <c r="G42" s="19">
        <f t="shared" si="2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31">
        <f t="shared" si="3"/>
        <v>0</v>
      </c>
      <c r="D43" s="31">
        <f t="shared" si="4"/>
        <v>0</v>
      </c>
      <c r="E43" s="31">
        <f t="shared" si="0"/>
        <v>0</v>
      </c>
      <c r="F43" s="84">
        <f t="shared" si="1"/>
        <v>0</v>
      </c>
      <c r="G43" s="19">
        <f t="shared" si="2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31">
        <f t="shared" si="3"/>
        <v>0</v>
      </c>
      <c r="D44" s="31">
        <f t="shared" si="4"/>
        <v>0</v>
      </c>
      <c r="E44" s="31">
        <f t="shared" si="0"/>
        <v>0</v>
      </c>
      <c r="F44" s="84">
        <f t="shared" si="1"/>
        <v>0</v>
      </c>
      <c r="G44" s="19">
        <f t="shared" si="2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31">
        <f t="shared" si="3"/>
        <v>0</v>
      </c>
      <c r="D45" s="31">
        <f t="shared" si="4"/>
        <v>0</v>
      </c>
      <c r="E45" s="31">
        <f t="shared" si="0"/>
        <v>0</v>
      </c>
      <c r="F45" s="84">
        <f t="shared" si="1"/>
        <v>0</v>
      </c>
      <c r="G45" s="19">
        <f t="shared" si="2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31">
        <f t="shared" si="3"/>
        <v>0</v>
      </c>
      <c r="D46" s="31">
        <f t="shared" si="4"/>
        <v>0</v>
      </c>
      <c r="E46" s="31">
        <f t="shared" si="0"/>
        <v>0</v>
      </c>
      <c r="F46" s="84">
        <f t="shared" si="1"/>
        <v>0</v>
      </c>
      <c r="G46" s="19">
        <f t="shared" si="2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31">
        <f t="shared" si="3"/>
        <v>0</v>
      </c>
      <c r="D47" s="31">
        <f t="shared" si="4"/>
        <v>0</v>
      </c>
      <c r="E47" s="31">
        <f t="shared" si="0"/>
        <v>0</v>
      </c>
      <c r="F47" s="84">
        <f t="shared" si="1"/>
        <v>0</v>
      </c>
      <c r="G47" s="19">
        <f t="shared" si="2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31">
        <f t="shared" si="3"/>
        <v>0</v>
      </c>
      <c r="D48" s="31">
        <f t="shared" si="4"/>
        <v>0</v>
      </c>
      <c r="E48" s="31">
        <f t="shared" si="0"/>
        <v>0</v>
      </c>
      <c r="F48" s="84">
        <f t="shared" si="1"/>
        <v>0</v>
      </c>
      <c r="G48" s="19">
        <f t="shared" si="2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31">
        <f t="shared" si="3"/>
        <v>0</v>
      </c>
      <c r="D49" s="31">
        <f t="shared" si="4"/>
        <v>0</v>
      </c>
      <c r="E49" s="31">
        <f t="shared" si="0"/>
        <v>0</v>
      </c>
      <c r="F49" s="84">
        <f t="shared" si="1"/>
        <v>0</v>
      </c>
      <c r="G49" s="19">
        <f t="shared" si="2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31">
        <f t="shared" si="3"/>
        <v>0</v>
      </c>
      <c r="D50" s="31">
        <f t="shared" si="4"/>
        <v>0</v>
      </c>
      <c r="E50" s="31">
        <f t="shared" si="0"/>
        <v>0</v>
      </c>
      <c r="F50" s="84">
        <f t="shared" si="1"/>
        <v>0</v>
      </c>
      <c r="G50" s="19">
        <f t="shared" si="2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31">
        <f t="shared" si="3"/>
        <v>0</v>
      </c>
      <c r="D51" s="31">
        <f t="shared" si="4"/>
        <v>0</v>
      </c>
      <c r="E51" s="31">
        <f t="shared" si="0"/>
        <v>0</v>
      </c>
      <c r="F51" s="84">
        <f t="shared" si="1"/>
        <v>0</v>
      </c>
      <c r="G51" s="19">
        <f t="shared" si="2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31"/>
      <c r="D52" s="31"/>
      <c r="E52" s="31"/>
      <c r="F52" s="84"/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31"/>
      <c r="D53" s="31"/>
      <c r="E53" s="31"/>
      <c r="F53" s="84"/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31">
        <f t="shared" si="3"/>
        <v>0</v>
      </c>
      <c r="D54" s="31">
        <f t="shared" si="4"/>
        <v>0</v>
      </c>
      <c r="E54" s="31">
        <f t="shared" si="0"/>
        <v>0</v>
      </c>
      <c r="F54" s="84">
        <f t="shared" si="1"/>
        <v>0</v>
      </c>
      <c r="G54" s="19">
        <f t="shared" si="2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64.64</v>
      </c>
      <c r="D55" s="129">
        <f>SUM(D6:D20,D22:D23,D25:D26,D32:D41,D48)</f>
        <v>62.459999999999994</v>
      </c>
      <c r="E55" s="129">
        <f>SUM(E6:E20,E22:E23,E25:E26,E32:E41,E48)</f>
        <v>100.875</v>
      </c>
      <c r="F55" s="129">
        <f>SUM(F6:F20,F22:F23,F25:F26,F32:F41,F48)</f>
        <v>71.49</v>
      </c>
      <c r="G55" s="129">
        <f>SUM(G6:G20,G22:G23,G25:G26,G32:G41,G48)</f>
        <v>299.4649999999999</v>
      </c>
      <c r="H55" s="129">
        <f aca="true" t="shared" si="5" ref="H55:T55">SUM(H6:H20,H22:H23,H25:H26,H32:H41,H48)</f>
        <v>0</v>
      </c>
      <c r="I55" s="129">
        <f>SUM(I6:I20,I22:I23,I25:I26,I32:I41,I48)</f>
        <v>23.1</v>
      </c>
      <c r="J55" s="129">
        <f t="shared" si="5"/>
        <v>15.84</v>
      </c>
      <c r="K55" s="129">
        <f t="shared" si="5"/>
        <v>25.7</v>
      </c>
      <c r="L55" s="129">
        <f t="shared" si="5"/>
        <v>26.42</v>
      </c>
      <c r="M55" s="129">
        <f>SUM(M6:M20,M22:M23,M25:M26,M32:M41,M48)</f>
        <v>15.239999999999998</v>
      </c>
      <c r="N55" s="129">
        <f t="shared" si="5"/>
        <v>20.799999999999997</v>
      </c>
      <c r="O55" s="129">
        <f t="shared" si="5"/>
        <v>54.519999999999996</v>
      </c>
      <c r="P55" s="129">
        <f t="shared" si="5"/>
        <v>10.54</v>
      </c>
      <c r="Q55" s="129">
        <f t="shared" si="5"/>
        <v>35.815000000000005</v>
      </c>
      <c r="R55" s="129">
        <f t="shared" si="5"/>
        <v>21.119999999999997</v>
      </c>
      <c r="S55" s="129">
        <f t="shared" si="5"/>
        <v>15.280000000000001</v>
      </c>
      <c r="T55" s="129">
        <f t="shared" si="5"/>
        <v>35.089999999999996</v>
      </c>
      <c r="U55" s="74"/>
    </row>
    <row r="56" spans="1:20" ht="13.5" customHeight="1">
      <c r="A56" s="93" t="s">
        <v>140</v>
      </c>
      <c r="B56" s="91" t="s">
        <v>62</v>
      </c>
      <c r="C56" s="109">
        <f>SUM(I56:K56)</f>
        <v>662.46</v>
      </c>
      <c r="D56" s="109">
        <f>SUM(L56:N56)</f>
        <v>708.24</v>
      </c>
      <c r="E56" s="109">
        <f>SUM(O56:Q56)</f>
        <v>755.9200000000001</v>
      </c>
      <c r="F56" s="109">
        <f>SUM(R56:T56)</f>
        <v>676.5</v>
      </c>
      <c r="G56" s="110">
        <f>SUM(C56:F56)</f>
        <v>2803.12</v>
      </c>
      <c r="H56" s="55"/>
      <c r="I56" s="113">
        <v>230.44</v>
      </c>
      <c r="J56" s="113">
        <v>199.02</v>
      </c>
      <c r="K56" s="113">
        <v>233</v>
      </c>
      <c r="L56" s="113">
        <v>238.12</v>
      </c>
      <c r="M56" s="113">
        <v>236.28</v>
      </c>
      <c r="N56" s="113">
        <v>233.84</v>
      </c>
      <c r="O56" s="113">
        <v>261.12</v>
      </c>
      <c r="P56" s="113">
        <v>257.08</v>
      </c>
      <c r="Q56" s="113">
        <v>237.72</v>
      </c>
      <c r="R56" s="113">
        <v>236.8</v>
      </c>
      <c r="S56" s="113">
        <v>219.58</v>
      </c>
      <c r="T56" s="113">
        <v>220.12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1" ht="13.5" customHeight="1">
      <c r="A58" s="15" t="s">
        <v>75</v>
      </c>
      <c r="B58" s="16"/>
      <c r="C58" s="104">
        <f>SUM(C6:C51,C56)</f>
        <v>727.1</v>
      </c>
      <c r="D58" s="104">
        <f>SUM(D6:D51,D56)</f>
        <v>770.7</v>
      </c>
      <c r="E58" s="104">
        <f>SUM(E6:E51,E56)</f>
        <v>856.7950000000001</v>
      </c>
      <c r="F58" s="104">
        <f>SUM(F6:F51,F56)</f>
        <v>747.99</v>
      </c>
      <c r="G58" s="104">
        <f>SUM(C58:F58)</f>
        <v>3102.585</v>
      </c>
      <c r="H58" s="55"/>
      <c r="I58" s="43">
        <f>SUM(I55:I57)</f>
        <v>253.54</v>
      </c>
      <c r="J58" s="43">
        <f aca="true" t="shared" si="6" ref="J58:T58">SUM(J55:J57)</f>
        <v>214.86</v>
      </c>
      <c r="K58" s="43">
        <f t="shared" si="6"/>
        <v>258.7</v>
      </c>
      <c r="L58" s="43">
        <f t="shared" si="6"/>
        <v>264.54</v>
      </c>
      <c r="M58" s="43">
        <f t="shared" si="6"/>
        <v>251.52</v>
      </c>
      <c r="N58" s="43">
        <f t="shared" si="6"/>
        <v>254.64</v>
      </c>
      <c r="O58" s="43">
        <f t="shared" si="6"/>
        <v>315.64</v>
      </c>
      <c r="P58" s="43">
        <f t="shared" si="6"/>
        <v>267.62</v>
      </c>
      <c r="Q58" s="43">
        <f t="shared" si="6"/>
        <v>273.535</v>
      </c>
      <c r="R58" s="43">
        <f t="shared" si="6"/>
        <v>257.92</v>
      </c>
      <c r="S58" s="43">
        <f t="shared" si="6"/>
        <v>234.86</v>
      </c>
      <c r="T58" s="43">
        <f t="shared" si="6"/>
        <v>255.21</v>
      </c>
      <c r="U58" s="131"/>
    </row>
    <row r="59" spans="1:22" ht="13.5" customHeight="1">
      <c r="A59" s="2" t="s">
        <v>63</v>
      </c>
      <c r="B59" s="2"/>
      <c r="C59" s="7">
        <f>C55/C58</f>
        <v>0.08890111401457847</v>
      </c>
      <c r="D59" s="7">
        <f>D55/D58</f>
        <v>0.08104320747372518</v>
      </c>
      <c r="E59" s="7">
        <f>E55/E58</f>
        <v>0.11773528090149918</v>
      </c>
      <c r="F59" s="7">
        <f>F55/F58</f>
        <v>0.09557614406609713</v>
      </c>
      <c r="G59" s="7">
        <f>G55/G58</f>
        <v>0.09652112673786534</v>
      </c>
      <c r="H59" s="55"/>
      <c r="I59" s="63">
        <f aca="true" t="shared" si="7" ref="I59:T59">I55/I58</f>
        <v>0.09110988404196578</v>
      </c>
      <c r="J59" s="63">
        <f t="shared" si="7"/>
        <v>0.07372242390393745</v>
      </c>
      <c r="K59" s="63">
        <f t="shared" si="7"/>
        <v>0.09934286818708929</v>
      </c>
      <c r="L59" s="63">
        <f t="shared" si="7"/>
        <v>0.09987147501323052</v>
      </c>
      <c r="M59" s="63">
        <f t="shared" si="7"/>
        <v>0.060591603053435104</v>
      </c>
      <c r="N59" s="63">
        <f t="shared" si="7"/>
        <v>0.08168394596292805</v>
      </c>
      <c r="O59" s="63">
        <f t="shared" si="7"/>
        <v>0.17272842478773284</v>
      </c>
      <c r="P59" s="63">
        <f t="shared" si="7"/>
        <v>0.039384201479710036</v>
      </c>
      <c r="Q59" s="63">
        <f t="shared" si="7"/>
        <v>0.13093388414645293</v>
      </c>
      <c r="R59" s="63">
        <f t="shared" si="7"/>
        <v>0.08188585607940445</v>
      </c>
      <c r="S59" s="63">
        <f t="shared" si="7"/>
        <v>0.06506003576598825</v>
      </c>
      <c r="T59" s="63">
        <f t="shared" si="7"/>
        <v>0.13749461228008306</v>
      </c>
      <c r="U59" s="153"/>
      <c r="V59" s="139"/>
    </row>
    <row r="60" ht="12.75">
      <c r="H60" s="62"/>
    </row>
    <row r="61" spans="8:20" ht="12.75">
      <c r="H61" s="62"/>
      <c r="I61" s="74">
        <f>SUM(I6:I54,I56)</f>
        <v>253.54</v>
      </c>
      <c r="J61" s="74">
        <f aca="true" t="shared" si="8" ref="J61:T61">SUM(J6:J54,J56)</f>
        <v>214.86</v>
      </c>
      <c r="K61" s="74">
        <f t="shared" si="8"/>
        <v>258.7</v>
      </c>
      <c r="L61" s="74">
        <f t="shared" si="8"/>
        <v>264.54</v>
      </c>
      <c r="M61" s="74">
        <f t="shared" si="8"/>
        <v>251.52</v>
      </c>
      <c r="N61" s="74">
        <f t="shared" si="8"/>
        <v>254.64</v>
      </c>
      <c r="O61" s="74">
        <f t="shared" si="8"/>
        <v>315.64</v>
      </c>
      <c r="P61" s="74">
        <f t="shared" si="8"/>
        <v>267.62</v>
      </c>
      <c r="Q61" s="74">
        <f t="shared" si="8"/>
        <v>273.535</v>
      </c>
      <c r="R61" s="74">
        <f t="shared" si="8"/>
        <v>257.92</v>
      </c>
      <c r="S61" s="74">
        <f t="shared" si="8"/>
        <v>234.86</v>
      </c>
      <c r="T61" s="74">
        <f t="shared" si="8"/>
        <v>255.21</v>
      </c>
    </row>
    <row r="62" ht="12.75">
      <c r="H62" s="62"/>
    </row>
  </sheetData>
  <sheetProtection/>
  <mergeCells count="9">
    <mergeCell ref="A15:A16"/>
    <mergeCell ref="A34:A35"/>
    <mergeCell ref="A36:A37"/>
    <mergeCell ref="A6:A7"/>
    <mergeCell ref="A9:A10"/>
    <mergeCell ref="A17:A20"/>
    <mergeCell ref="A25:A26"/>
    <mergeCell ref="A27:A31"/>
    <mergeCell ref="A32:A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pane ySplit="1215" topLeftCell="BM1" activePane="bottomLeft" state="split"/>
      <selection pane="topLeft" activeCell="I3" sqref="I3:T3"/>
      <selection pane="bottomLeft" activeCell="P24" sqref="P24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14" width="8.140625" style="0" customWidth="1"/>
    <col min="15" max="20" width="7.710937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123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157" t="s">
        <v>97</v>
      </c>
      <c r="J3" s="157" t="s">
        <v>98</v>
      </c>
      <c r="K3" s="157" t="s">
        <v>99</v>
      </c>
      <c r="L3" s="158" t="s">
        <v>100</v>
      </c>
      <c r="M3" s="158" t="s">
        <v>101</v>
      </c>
      <c r="N3" s="158" t="s">
        <v>102</v>
      </c>
      <c r="O3" s="60" t="s">
        <v>103</v>
      </c>
      <c r="P3" s="60" t="s">
        <v>104</v>
      </c>
      <c r="Q3" s="60" t="s">
        <v>105</v>
      </c>
      <c r="R3" s="61" t="s">
        <v>106</v>
      </c>
      <c r="S3" s="61" t="s">
        <v>107</v>
      </c>
      <c r="T3" s="61" t="s">
        <v>108</v>
      </c>
    </row>
    <row r="4" spans="1:8" ht="13.5" customHeight="1">
      <c r="A4" s="2"/>
      <c r="B4" s="2"/>
      <c r="C4" s="2"/>
      <c r="D4" s="3"/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31">
        <f>SUM(I6:K6)</f>
        <v>0</v>
      </c>
      <c r="D6" s="31">
        <f>SUM(L6:N6)</f>
        <v>0</v>
      </c>
      <c r="E6" s="83">
        <f>SUM(O6:Q6)</f>
        <v>0</v>
      </c>
      <c r="F6" s="83">
        <f>SUM(R6:T6)</f>
        <v>0</v>
      </c>
      <c r="G6" s="19">
        <f aca="true" t="shared" si="0" ref="G6:G41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31">
        <f aca="true" t="shared" si="1" ref="C7:C54">SUM(I7:K7)</f>
        <v>0</v>
      </c>
      <c r="D7" s="31">
        <f aca="true" t="shared" si="2" ref="D7:D54">SUM(L7:N7)</f>
        <v>0</v>
      </c>
      <c r="E7" s="83">
        <f aca="true" t="shared" si="3" ref="E7:E54">SUM(O7:Q7)</f>
        <v>0</v>
      </c>
      <c r="F7" s="83">
        <f aca="true" t="shared" si="4" ref="F7:F54">SUM(R7:T7)</f>
        <v>0</v>
      </c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31">
        <f t="shared" si="1"/>
        <v>0</v>
      </c>
      <c r="D8" s="31">
        <f t="shared" si="2"/>
        <v>0</v>
      </c>
      <c r="E8" s="83">
        <f t="shared" si="3"/>
        <v>0</v>
      </c>
      <c r="F8" s="83">
        <f t="shared" si="4"/>
        <v>0</v>
      </c>
      <c r="G8" s="19">
        <f t="shared" si="0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2" t="s">
        <v>14</v>
      </c>
      <c r="C9" s="31">
        <f t="shared" si="1"/>
        <v>15.26</v>
      </c>
      <c r="D9" s="31">
        <f t="shared" si="2"/>
        <v>15.16</v>
      </c>
      <c r="E9" s="83">
        <f t="shared" si="3"/>
        <v>14.559999999999999</v>
      </c>
      <c r="F9" s="83">
        <f t="shared" si="4"/>
        <v>17.04</v>
      </c>
      <c r="G9" s="19">
        <f t="shared" si="0"/>
        <v>62.02</v>
      </c>
      <c r="H9" s="55"/>
      <c r="I9" s="155">
        <v>2.78</v>
      </c>
      <c r="J9" s="155">
        <v>5.38</v>
      </c>
      <c r="K9" s="155">
        <v>7.1</v>
      </c>
      <c r="L9" s="154">
        <v>3.8</v>
      </c>
      <c r="M9" s="154">
        <v>4.74</v>
      </c>
      <c r="N9" s="154">
        <v>6.62</v>
      </c>
      <c r="O9" s="53">
        <v>5.48</v>
      </c>
      <c r="P9" s="53">
        <v>2.7</v>
      </c>
      <c r="Q9" s="53">
        <v>6.38</v>
      </c>
      <c r="R9" s="54">
        <v>4.6</v>
      </c>
      <c r="S9" s="54">
        <v>6.22</v>
      </c>
      <c r="T9" s="54">
        <v>6.22</v>
      </c>
    </row>
    <row r="10" spans="1:20" ht="13.5" customHeight="1">
      <c r="A10" s="177"/>
      <c r="B10" s="122" t="s">
        <v>15</v>
      </c>
      <c r="C10" s="31">
        <f t="shared" si="1"/>
        <v>36.61</v>
      </c>
      <c r="D10" s="31">
        <f t="shared" si="2"/>
        <v>39.760000000000005</v>
      </c>
      <c r="E10" s="83">
        <f t="shared" si="3"/>
        <v>33.22</v>
      </c>
      <c r="F10" s="83">
        <f t="shared" si="4"/>
        <v>37.37</v>
      </c>
      <c r="G10" s="19">
        <f>SUM(C10:F10)</f>
        <v>146.96</v>
      </c>
      <c r="H10" s="55"/>
      <c r="I10" s="155">
        <v>16.99</v>
      </c>
      <c r="J10" s="155">
        <v>9.38</v>
      </c>
      <c r="K10" s="155">
        <v>10.24</v>
      </c>
      <c r="L10" s="154">
        <v>12.94</v>
      </c>
      <c r="M10" s="154">
        <v>16.48</v>
      </c>
      <c r="N10" s="154">
        <v>10.34</v>
      </c>
      <c r="O10" s="53">
        <v>12.54</v>
      </c>
      <c r="P10" s="53">
        <v>9.16</v>
      </c>
      <c r="Q10" s="53">
        <v>11.52</v>
      </c>
      <c r="R10" s="54">
        <v>12.44</v>
      </c>
      <c r="S10" s="54">
        <v>14.14</v>
      </c>
      <c r="T10" s="54">
        <v>10.79</v>
      </c>
    </row>
    <row r="11" spans="1:20" ht="13.5" customHeight="1">
      <c r="A11" s="2" t="s">
        <v>16</v>
      </c>
      <c r="B11" s="122" t="s">
        <v>17</v>
      </c>
      <c r="C11" s="31">
        <f t="shared" si="1"/>
        <v>52.800000000000004</v>
      </c>
      <c r="D11" s="31">
        <f t="shared" si="2"/>
        <v>58.040000000000006</v>
      </c>
      <c r="E11" s="83">
        <f t="shared" si="3"/>
        <v>56.519999999999996</v>
      </c>
      <c r="F11" s="83">
        <f t="shared" si="4"/>
        <v>60.92</v>
      </c>
      <c r="G11" s="19">
        <f t="shared" si="0"/>
        <v>228.28000000000003</v>
      </c>
      <c r="H11" s="55"/>
      <c r="I11" s="155">
        <v>22.8</v>
      </c>
      <c r="J11" s="155">
        <v>20.68</v>
      </c>
      <c r="K11" s="155">
        <v>9.32</v>
      </c>
      <c r="L11" s="154">
        <v>16.14</v>
      </c>
      <c r="M11" s="154">
        <v>23.26</v>
      </c>
      <c r="N11" s="154">
        <v>18.64</v>
      </c>
      <c r="O11" s="53">
        <v>19.16</v>
      </c>
      <c r="P11" s="53">
        <v>17.74</v>
      </c>
      <c r="Q11" s="53">
        <v>19.62</v>
      </c>
      <c r="R11" s="54">
        <v>27.04</v>
      </c>
      <c r="S11" s="54">
        <v>12.12</v>
      </c>
      <c r="T11" s="54">
        <v>21.76</v>
      </c>
    </row>
    <row r="12" spans="1:20" ht="13.5" customHeight="1">
      <c r="A12" s="2" t="s">
        <v>18</v>
      </c>
      <c r="B12" s="122" t="s">
        <v>19</v>
      </c>
      <c r="C12" s="31">
        <f t="shared" si="1"/>
        <v>15.520000000000001</v>
      </c>
      <c r="D12" s="31">
        <f t="shared" si="2"/>
        <v>20.38</v>
      </c>
      <c r="E12" s="83">
        <f t="shared" si="3"/>
        <v>614.6</v>
      </c>
      <c r="F12" s="83">
        <f t="shared" si="4"/>
        <v>15.54</v>
      </c>
      <c r="G12" s="19">
        <f t="shared" si="0"/>
        <v>666.04</v>
      </c>
      <c r="H12" s="55"/>
      <c r="I12" s="155">
        <v>5.88</v>
      </c>
      <c r="J12" s="155">
        <v>4.74</v>
      </c>
      <c r="K12" s="155">
        <v>4.9</v>
      </c>
      <c r="L12" s="154">
        <v>8.82</v>
      </c>
      <c r="M12" s="154">
        <v>6.6</v>
      </c>
      <c r="N12" s="154">
        <v>4.96</v>
      </c>
      <c r="O12" s="53">
        <v>5.56</v>
      </c>
      <c r="P12" s="53">
        <v>5.04</v>
      </c>
      <c r="Q12" s="53">
        <v>604</v>
      </c>
      <c r="R12" s="54">
        <v>5.26</v>
      </c>
      <c r="S12" s="54">
        <v>6.4</v>
      </c>
      <c r="T12" s="54">
        <v>3.88</v>
      </c>
    </row>
    <row r="13" spans="1:20" ht="13.5" customHeight="1">
      <c r="A13" s="2" t="s">
        <v>20</v>
      </c>
      <c r="B13" s="122" t="s">
        <v>21</v>
      </c>
      <c r="C13" s="31">
        <f t="shared" si="1"/>
        <v>0</v>
      </c>
      <c r="D13" s="31">
        <f t="shared" si="2"/>
        <v>0</v>
      </c>
      <c r="E13" s="83">
        <f t="shared" si="3"/>
        <v>0</v>
      </c>
      <c r="F13" s="83">
        <f t="shared" si="4"/>
        <v>0</v>
      </c>
      <c r="G13" s="19">
        <f t="shared" si="0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31">
        <f t="shared" si="1"/>
        <v>0</v>
      </c>
      <c r="D14" s="31">
        <f t="shared" si="2"/>
        <v>0</v>
      </c>
      <c r="E14" s="83">
        <f t="shared" si="3"/>
        <v>1.28</v>
      </c>
      <c r="F14" s="83">
        <f t="shared" si="4"/>
        <v>0.5</v>
      </c>
      <c r="G14" s="19">
        <f t="shared" si="0"/>
        <v>1.78</v>
      </c>
      <c r="H14" s="55"/>
      <c r="I14" s="155"/>
      <c r="J14" s="155"/>
      <c r="K14" s="155"/>
      <c r="L14" s="154"/>
      <c r="M14" s="154"/>
      <c r="N14" s="154"/>
      <c r="O14" s="53"/>
      <c r="P14" s="53">
        <v>1.06</v>
      </c>
      <c r="Q14" s="53">
        <v>0.22</v>
      </c>
      <c r="R14" s="54">
        <v>0.1</v>
      </c>
      <c r="S14" s="54">
        <v>0.3</v>
      </c>
      <c r="T14" s="54">
        <v>0.1</v>
      </c>
    </row>
    <row r="15" spans="1:20" ht="13.5" customHeight="1">
      <c r="A15" s="186" t="s">
        <v>24</v>
      </c>
      <c r="B15" s="122" t="s">
        <v>25</v>
      </c>
      <c r="C15" s="31">
        <f t="shared" si="1"/>
        <v>1</v>
      </c>
      <c r="D15" s="31">
        <f t="shared" si="2"/>
        <v>1.934</v>
      </c>
      <c r="E15" s="83">
        <f t="shared" si="3"/>
        <v>1.5299999999999998</v>
      </c>
      <c r="F15" s="83">
        <f t="shared" si="4"/>
        <v>1.2469999999999999</v>
      </c>
      <c r="G15" s="19">
        <f>SUM(C15:F16)</f>
        <v>5.711</v>
      </c>
      <c r="H15" s="55"/>
      <c r="I15" s="155">
        <v>0.45</v>
      </c>
      <c r="J15" s="155">
        <v>0.43</v>
      </c>
      <c r="K15" s="155">
        <v>0.12</v>
      </c>
      <c r="L15" s="154">
        <v>0.59</v>
      </c>
      <c r="M15" s="154">
        <v>0.828</v>
      </c>
      <c r="N15" s="154">
        <v>0.516</v>
      </c>
      <c r="O15" s="53">
        <v>0.37</v>
      </c>
      <c r="P15" s="53">
        <v>0.31</v>
      </c>
      <c r="Q15" s="53">
        <v>0.85</v>
      </c>
      <c r="R15" s="54">
        <v>0.502</v>
      </c>
      <c r="S15" s="54">
        <v>0.261</v>
      </c>
      <c r="T15" s="54">
        <v>0.484</v>
      </c>
    </row>
    <row r="16" spans="1:20" ht="13.5" customHeight="1">
      <c r="A16" s="187"/>
      <c r="B16" s="122" t="s">
        <v>86</v>
      </c>
      <c r="C16" s="31">
        <f t="shared" si="1"/>
        <v>0</v>
      </c>
      <c r="D16" s="31">
        <f t="shared" si="2"/>
        <v>0</v>
      </c>
      <c r="E16" s="83">
        <f t="shared" si="3"/>
        <v>0</v>
      </c>
      <c r="F16" s="83">
        <f t="shared" si="4"/>
        <v>0</v>
      </c>
      <c r="G16" s="19">
        <f t="shared" si="0"/>
        <v>0</v>
      </c>
      <c r="H16" s="55"/>
      <c r="I16" s="156"/>
      <c r="J16" s="156"/>
      <c r="K16" s="156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31">
        <f t="shared" si="1"/>
        <v>0</v>
      </c>
      <c r="D17" s="31">
        <f t="shared" si="2"/>
        <v>0.002</v>
      </c>
      <c r="E17" s="83">
        <f t="shared" si="3"/>
        <v>0.002</v>
      </c>
      <c r="F17" s="83">
        <f t="shared" si="4"/>
        <v>0.002</v>
      </c>
      <c r="G17" s="19">
        <f t="shared" si="0"/>
        <v>0.006</v>
      </c>
      <c r="H17" s="55"/>
      <c r="I17" s="155"/>
      <c r="J17" s="155"/>
      <c r="K17" s="155"/>
      <c r="L17" s="154">
        <v>0.001</v>
      </c>
      <c r="M17" s="154"/>
      <c r="N17" s="154">
        <v>0.001</v>
      </c>
      <c r="O17" s="53">
        <v>0.001</v>
      </c>
      <c r="P17" s="53"/>
      <c r="Q17" s="53">
        <v>0.001</v>
      </c>
      <c r="R17" s="54"/>
      <c r="S17" s="54">
        <v>0.002</v>
      </c>
      <c r="T17" s="54"/>
    </row>
    <row r="18" spans="1:20" ht="13.5" customHeight="1">
      <c r="A18" s="181"/>
      <c r="B18" s="125" t="s">
        <v>28</v>
      </c>
      <c r="C18" s="31">
        <f t="shared" si="1"/>
        <v>1.46</v>
      </c>
      <c r="D18" s="31">
        <f t="shared" si="2"/>
        <v>1.2599999999999998</v>
      </c>
      <c r="E18" s="83">
        <f t="shared" si="3"/>
        <v>1.1700000000000002</v>
      </c>
      <c r="F18" s="83">
        <f t="shared" si="4"/>
        <v>13.12</v>
      </c>
      <c r="G18" s="19">
        <f>SUM(C18:F19)</f>
        <v>24.67</v>
      </c>
      <c r="H18" s="55"/>
      <c r="I18" s="155">
        <v>0.42</v>
      </c>
      <c r="J18" s="155">
        <v>0.28</v>
      </c>
      <c r="K18" s="155">
        <v>0.76</v>
      </c>
      <c r="L18" s="154">
        <v>0.34</v>
      </c>
      <c r="M18" s="154">
        <v>0.35</v>
      </c>
      <c r="N18" s="154">
        <v>0.57</v>
      </c>
      <c r="O18" s="53">
        <v>0.68</v>
      </c>
      <c r="P18" s="53">
        <v>0.28</v>
      </c>
      <c r="Q18" s="53">
        <v>0.21</v>
      </c>
      <c r="R18" s="54">
        <v>13</v>
      </c>
      <c r="S18" s="54">
        <v>0.12</v>
      </c>
      <c r="T18" s="54"/>
    </row>
    <row r="19" spans="1:20" ht="13.5" customHeight="1">
      <c r="A19" s="181"/>
      <c r="B19" s="125" t="s">
        <v>27</v>
      </c>
      <c r="C19" s="31">
        <f t="shared" si="1"/>
        <v>2.12</v>
      </c>
      <c r="D19" s="31">
        <f t="shared" si="2"/>
        <v>2.98</v>
      </c>
      <c r="E19" s="83">
        <f t="shared" si="3"/>
        <v>1.46</v>
      </c>
      <c r="F19" s="83">
        <f t="shared" si="4"/>
        <v>1.1</v>
      </c>
      <c r="G19" s="19">
        <f t="shared" si="0"/>
        <v>7.66</v>
      </c>
      <c r="H19" s="55"/>
      <c r="I19" s="155">
        <v>0.6</v>
      </c>
      <c r="J19" s="155">
        <v>1.07</v>
      </c>
      <c r="K19" s="155">
        <v>0.45</v>
      </c>
      <c r="L19" s="154">
        <v>1.52</v>
      </c>
      <c r="M19" s="154">
        <v>0.81</v>
      </c>
      <c r="N19" s="154">
        <v>0.65</v>
      </c>
      <c r="O19" s="53">
        <v>0.13</v>
      </c>
      <c r="P19" s="53">
        <v>0.78</v>
      </c>
      <c r="Q19" s="53">
        <v>0.55</v>
      </c>
      <c r="R19" s="54">
        <v>0.53</v>
      </c>
      <c r="S19" s="54">
        <v>0.57</v>
      </c>
      <c r="T19" s="54"/>
    </row>
    <row r="20" spans="1:20" ht="13.5" customHeight="1">
      <c r="A20" s="177"/>
      <c r="B20" s="123" t="s">
        <v>29</v>
      </c>
      <c r="C20" s="31">
        <f t="shared" si="1"/>
        <v>0.53</v>
      </c>
      <c r="D20" s="31">
        <f t="shared" si="2"/>
        <v>0.6100000000000001</v>
      </c>
      <c r="E20" s="83">
        <f t="shared" si="3"/>
        <v>0.7200000000000001</v>
      </c>
      <c r="F20" s="83">
        <f t="shared" si="4"/>
        <v>0.32999999999999996</v>
      </c>
      <c r="G20" s="19">
        <f t="shared" si="0"/>
        <v>2.1900000000000004</v>
      </c>
      <c r="H20" s="55"/>
      <c r="I20" s="155">
        <v>0.27</v>
      </c>
      <c r="J20" s="155">
        <v>0.23</v>
      </c>
      <c r="K20" s="155">
        <v>0.03</v>
      </c>
      <c r="L20" s="154">
        <v>0.15</v>
      </c>
      <c r="M20" s="154">
        <v>0.14</v>
      </c>
      <c r="N20" s="154">
        <v>0.32</v>
      </c>
      <c r="O20" s="53">
        <v>0.54</v>
      </c>
      <c r="P20" s="53">
        <v>0.03</v>
      </c>
      <c r="Q20" s="53">
        <v>0.15</v>
      </c>
      <c r="R20" s="54">
        <v>0.09</v>
      </c>
      <c r="S20" s="54">
        <v>0.24</v>
      </c>
      <c r="T20" s="54"/>
    </row>
    <row r="21" spans="1:20" ht="13.5" customHeight="1">
      <c r="A21" s="2" t="s">
        <v>30</v>
      </c>
      <c r="B21" s="11" t="s">
        <v>31</v>
      </c>
      <c r="C21" s="31">
        <f t="shared" si="1"/>
        <v>0</v>
      </c>
      <c r="D21" s="31">
        <f t="shared" si="2"/>
        <v>0</v>
      </c>
      <c r="E21" s="83">
        <f t="shared" si="3"/>
        <v>0</v>
      </c>
      <c r="F21" s="83">
        <f t="shared" si="4"/>
        <v>0</v>
      </c>
      <c r="G21" s="19">
        <f t="shared" si="0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31">
        <f t="shared" si="1"/>
        <v>0</v>
      </c>
      <c r="D22" s="31">
        <f t="shared" si="2"/>
        <v>0</v>
      </c>
      <c r="E22" s="83">
        <f t="shared" si="3"/>
        <v>0</v>
      </c>
      <c r="F22" s="83">
        <f t="shared" si="4"/>
        <v>0</v>
      </c>
      <c r="G22" s="19">
        <f t="shared" si="0"/>
        <v>0</v>
      </c>
      <c r="H22" s="55"/>
      <c r="I22" s="155"/>
      <c r="J22" s="155"/>
      <c r="K22" s="155"/>
      <c r="L22" s="154"/>
      <c r="M22" s="154"/>
      <c r="N22" s="154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31">
        <f t="shared" si="1"/>
        <v>0</v>
      </c>
      <c r="D23" s="31">
        <f t="shared" si="2"/>
        <v>0</v>
      </c>
      <c r="E23" s="83">
        <f t="shared" si="3"/>
        <v>0</v>
      </c>
      <c r="F23" s="83">
        <f t="shared" si="4"/>
        <v>0</v>
      </c>
      <c r="G23" s="19">
        <f t="shared" si="0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31">
        <f t="shared" si="1"/>
        <v>0</v>
      </c>
      <c r="D24" s="31">
        <f t="shared" si="2"/>
        <v>0</v>
      </c>
      <c r="E24" s="83">
        <f t="shared" si="3"/>
        <v>0</v>
      </c>
      <c r="F24" s="83">
        <f t="shared" si="4"/>
        <v>0</v>
      </c>
      <c r="G24" s="19">
        <f t="shared" si="0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31">
        <f t="shared" si="1"/>
        <v>0</v>
      </c>
      <c r="D25" s="31">
        <f t="shared" si="2"/>
        <v>0</v>
      </c>
      <c r="E25" s="83">
        <f t="shared" si="3"/>
        <v>0</v>
      </c>
      <c r="F25" s="83">
        <f t="shared" si="4"/>
        <v>0</v>
      </c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31">
        <f t="shared" si="1"/>
        <v>0</v>
      </c>
      <c r="D26" s="31">
        <f t="shared" si="2"/>
        <v>0</v>
      </c>
      <c r="E26" s="83">
        <f t="shared" si="3"/>
        <v>0</v>
      </c>
      <c r="F26" s="83">
        <f t="shared" si="4"/>
        <v>0</v>
      </c>
      <c r="G26" s="19">
        <f t="shared" si="0"/>
        <v>0</v>
      </c>
      <c r="H26" s="55"/>
      <c r="I26" s="155"/>
      <c r="J26" s="155"/>
      <c r="K26" s="155"/>
      <c r="L26" s="154"/>
      <c r="M26" s="154"/>
      <c r="N26" s="154"/>
      <c r="O26" s="53"/>
      <c r="P26" s="53"/>
      <c r="Q26" s="53"/>
      <c r="R26" s="54"/>
      <c r="S26" s="54"/>
      <c r="T26" s="54"/>
    </row>
    <row r="27" spans="1:20" ht="13.5" customHeight="1">
      <c r="A27" s="178" t="s">
        <v>155</v>
      </c>
      <c r="B27" s="10" t="s">
        <v>42</v>
      </c>
      <c r="C27" s="31">
        <f t="shared" si="1"/>
        <v>0</v>
      </c>
      <c r="D27" s="31">
        <f t="shared" si="2"/>
        <v>0</v>
      </c>
      <c r="E27" s="83">
        <f t="shared" si="3"/>
        <v>0</v>
      </c>
      <c r="F27" s="83">
        <f t="shared" si="4"/>
        <v>0</v>
      </c>
      <c r="G27" s="19">
        <f t="shared" si="0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31">
        <f t="shared" si="1"/>
        <v>0</v>
      </c>
      <c r="D28" s="31">
        <f t="shared" si="2"/>
        <v>0</v>
      </c>
      <c r="E28" s="83">
        <f t="shared" si="3"/>
        <v>0</v>
      </c>
      <c r="F28" s="83">
        <f t="shared" si="4"/>
        <v>0</v>
      </c>
      <c r="G28" s="19">
        <f t="shared" si="0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31">
        <f t="shared" si="1"/>
        <v>0</v>
      </c>
      <c r="D29" s="31">
        <f t="shared" si="2"/>
        <v>0</v>
      </c>
      <c r="E29" s="83">
        <f t="shared" si="3"/>
        <v>0</v>
      </c>
      <c r="F29" s="83">
        <f t="shared" si="4"/>
        <v>0</v>
      </c>
      <c r="G29" s="19">
        <f t="shared" si="0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31">
        <f t="shared" si="1"/>
        <v>0</v>
      </c>
      <c r="D30" s="31">
        <f t="shared" si="2"/>
        <v>0</v>
      </c>
      <c r="E30" s="83">
        <f t="shared" si="3"/>
        <v>0</v>
      </c>
      <c r="F30" s="83">
        <f t="shared" si="4"/>
        <v>0</v>
      </c>
      <c r="G30" s="19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31">
        <f t="shared" si="1"/>
        <v>0</v>
      </c>
      <c r="D31" s="31">
        <f t="shared" si="2"/>
        <v>0</v>
      </c>
      <c r="E31" s="83">
        <f t="shared" si="3"/>
        <v>0</v>
      </c>
      <c r="F31" s="83">
        <f t="shared" si="4"/>
        <v>0</v>
      </c>
      <c r="G31" s="19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31">
        <f t="shared" si="1"/>
        <v>0</v>
      </c>
      <c r="D32" s="31">
        <f t="shared" si="2"/>
        <v>0</v>
      </c>
      <c r="E32" s="83">
        <f t="shared" si="3"/>
        <v>0</v>
      </c>
      <c r="F32" s="83">
        <f t="shared" si="4"/>
        <v>0</v>
      </c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31">
        <f t="shared" si="1"/>
        <v>0</v>
      </c>
      <c r="D33" s="31">
        <f t="shared" si="2"/>
        <v>0</v>
      </c>
      <c r="E33" s="83">
        <f t="shared" si="3"/>
        <v>0</v>
      </c>
      <c r="F33" s="83">
        <f t="shared" si="4"/>
        <v>0.08</v>
      </c>
      <c r="G33" s="19">
        <f t="shared" si="0"/>
        <v>0.08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>
        <v>0.08</v>
      </c>
      <c r="S33" s="54"/>
      <c r="T33" s="54"/>
    </row>
    <row r="34" spans="1:20" ht="13.5" customHeight="1">
      <c r="A34" s="176" t="s">
        <v>47</v>
      </c>
      <c r="B34" s="126" t="s">
        <v>88</v>
      </c>
      <c r="C34" s="31">
        <f t="shared" si="1"/>
        <v>0</v>
      </c>
      <c r="D34" s="31">
        <f t="shared" si="2"/>
        <v>0</v>
      </c>
      <c r="E34" s="83">
        <f t="shared" si="3"/>
        <v>0</v>
      </c>
      <c r="F34" s="83">
        <f t="shared" si="4"/>
        <v>0</v>
      </c>
      <c r="G34" s="19">
        <f t="shared" si="0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31">
        <f t="shared" si="1"/>
        <v>0</v>
      </c>
      <c r="D35" s="31">
        <f t="shared" si="2"/>
        <v>0</v>
      </c>
      <c r="E35" s="83">
        <f t="shared" si="3"/>
        <v>0</v>
      </c>
      <c r="F35" s="83">
        <f t="shared" si="4"/>
        <v>0</v>
      </c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31">
        <f t="shared" si="1"/>
        <v>0</v>
      </c>
      <c r="D36" s="31">
        <f t="shared" si="2"/>
        <v>0</v>
      </c>
      <c r="E36" s="83">
        <f t="shared" si="3"/>
        <v>0</v>
      </c>
      <c r="F36" s="83">
        <f t="shared" si="4"/>
        <v>0</v>
      </c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31">
        <f t="shared" si="1"/>
        <v>0</v>
      </c>
      <c r="D37" s="31">
        <f t="shared" si="2"/>
        <v>0</v>
      </c>
      <c r="E37" s="83">
        <f t="shared" si="3"/>
        <v>0</v>
      </c>
      <c r="F37" s="83">
        <f t="shared" si="4"/>
        <v>0</v>
      </c>
      <c r="G37" s="19">
        <f t="shared" si="0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31">
        <f t="shared" si="1"/>
        <v>0</v>
      </c>
      <c r="D38" s="31">
        <f t="shared" si="2"/>
        <v>0</v>
      </c>
      <c r="E38" s="83">
        <f t="shared" si="3"/>
        <v>0</v>
      </c>
      <c r="F38" s="83">
        <f t="shared" si="4"/>
        <v>0</v>
      </c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31">
        <f t="shared" si="1"/>
        <v>0</v>
      </c>
      <c r="D39" s="31">
        <f t="shared" si="2"/>
        <v>0</v>
      </c>
      <c r="E39" s="83">
        <f t="shared" si="3"/>
        <v>0</v>
      </c>
      <c r="F39" s="83">
        <f t="shared" si="4"/>
        <v>0</v>
      </c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31">
        <f t="shared" si="1"/>
        <v>0.1</v>
      </c>
      <c r="D40" s="31">
        <f t="shared" si="2"/>
        <v>0.07</v>
      </c>
      <c r="E40" s="83">
        <f t="shared" si="3"/>
        <v>0.08</v>
      </c>
      <c r="F40" s="83">
        <f t="shared" si="4"/>
        <v>0</v>
      </c>
      <c r="G40" s="19">
        <f t="shared" si="0"/>
        <v>0.25</v>
      </c>
      <c r="H40" s="55"/>
      <c r="I40" s="155"/>
      <c r="J40" s="155">
        <v>0.1</v>
      </c>
      <c r="K40" s="155"/>
      <c r="L40" s="154"/>
      <c r="M40" s="154"/>
      <c r="N40" s="154">
        <v>0.07</v>
      </c>
      <c r="O40" s="53"/>
      <c r="P40" s="53"/>
      <c r="Q40" s="53">
        <v>0.08</v>
      </c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31">
        <f t="shared" si="1"/>
        <v>0</v>
      </c>
      <c r="D41" s="31">
        <f t="shared" si="2"/>
        <v>0</v>
      </c>
      <c r="E41" s="83">
        <f t="shared" si="3"/>
        <v>0</v>
      </c>
      <c r="F41" s="83">
        <f t="shared" si="4"/>
        <v>0</v>
      </c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31">
        <f t="shared" si="1"/>
        <v>0</v>
      </c>
      <c r="D42" s="31">
        <f t="shared" si="2"/>
        <v>0</v>
      </c>
      <c r="E42" s="83">
        <f t="shared" si="3"/>
        <v>0</v>
      </c>
      <c r="F42" s="83">
        <f t="shared" si="4"/>
        <v>0</v>
      </c>
      <c r="G42" s="19">
        <f aca="true" t="shared" si="5" ref="G42:G54">SUM(C42:F42)</f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31">
        <f t="shared" si="1"/>
        <v>0</v>
      </c>
      <c r="D43" s="31">
        <f t="shared" si="2"/>
        <v>0</v>
      </c>
      <c r="E43" s="83">
        <f t="shared" si="3"/>
        <v>0</v>
      </c>
      <c r="F43" s="83">
        <f t="shared" si="4"/>
        <v>0</v>
      </c>
      <c r="G43" s="19">
        <f t="shared" si="5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31">
        <f>SUM(I44:K44)</f>
        <v>0</v>
      </c>
      <c r="D44" s="31">
        <f>SUM(L44:N44)</f>
        <v>0</v>
      </c>
      <c r="E44" s="83">
        <f>SUM(O44:Q44)</f>
        <v>0</v>
      </c>
      <c r="F44" s="83">
        <f>SUM(R44:T44)</f>
        <v>0</v>
      </c>
      <c r="G44" s="19">
        <f>SUM(C44:F44)</f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31">
        <f>SUM(I45:K45)</f>
        <v>0</v>
      </c>
      <c r="D45" s="31">
        <f>SUM(L45:N45)</f>
        <v>0</v>
      </c>
      <c r="E45" s="83">
        <f>SUM(O45:Q45)</f>
        <v>0</v>
      </c>
      <c r="F45" s="83">
        <f>SUM(R45:T45)</f>
        <v>0</v>
      </c>
      <c r="G45" s="19">
        <f>SUM(C45:F45)</f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31">
        <f>SUM(I46:K46)</f>
        <v>0</v>
      </c>
      <c r="D46" s="31">
        <f>SUM(L46:N46)</f>
        <v>0</v>
      </c>
      <c r="E46" s="83">
        <f>SUM(O46:Q46)</f>
        <v>0</v>
      </c>
      <c r="F46" s="83">
        <f>SUM(R46:T46)</f>
        <v>0</v>
      </c>
      <c r="G46" s="19">
        <f>SUM(C46:F46)</f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31">
        <f t="shared" si="1"/>
        <v>0</v>
      </c>
      <c r="D47" s="31">
        <f t="shared" si="2"/>
        <v>0</v>
      </c>
      <c r="E47" s="83">
        <f t="shared" si="3"/>
        <v>0</v>
      </c>
      <c r="F47" s="83">
        <f t="shared" si="4"/>
        <v>0</v>
      </c>
      <c r="G47" s="19">
        <f t="shared" si="5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31">
        <f t="shared" si="1"/>
        <v>0</v>
      </c>
      <c r="D48" s="31">
        <f t="shared" si="2"/>
        <v>0</v>
      </c>
      <c r="E48" s="83">
        <f t="shared" si="3"/>
        <v>0</v>
      </c>
      <c r="F48" s="83">
        <f t="shared" si="4"/>
        <v>0</v>
      </c>
      <c r="G48" s="19">
        <f t="shared" si="5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31">
        <f>SUM(I49:K49)</f>
        <v>0</v>
      </c>
      <c r="D49" s="31">
        <f>SUM(L49:N49)</f>
        <v>0</v>
      </c>
      <c r="E49" s="83">
        <f>SUM(O49:Q49)</f>
        <v>0</v>
      </c>
      <c r="F49" s="83">
        <f>SUM(R49:T49)</f>
        <v>0</v>
      </c>
      <c r="G49" s="19">
        <f>SUM(C49:F49)</f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31">
        <f t="shared" si="1"/>
        <v>0</v>
      </c>
      <c r="D50" s="31">
        <f t="shared" si="2"/>
        <v>0</v>
      </c>
      <c r="E50" s="83">
        <f t="shared" si="3"/>
        <v>0</v>
      </c>
      <c r="F50" s="83">
        <f t="shared" si="4"/>
        <v>0</v>
      </c>
      <c r="G50" s="19">
        <f t="shared" si="5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31">
        <f t="shared" si="1"/>
        <v>0</v>
      </c>
      <c r="D51" s="31">
        <f t="shared" si="2"/>
        <v>0</v>
      </c>
      <c r="E51" s="83">
        <f t="shared" si="3"/>
        <v>0</v>
      </c>
      <c r="F51" s="83">
        <f t="shared" si="4"/>
        <v>0</v>
      </c>
      <c r="G51" s="19">
        <f t="shared" si="5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31"/>
      <c r="D52" s="31"/>
      <c r="E52" s="83"/>
      <c r="F52" s="83"/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31"/>
      <c r="D53" s="31"/>
      <c r="E53" s="83"/>
      <c r="F53" s="83"/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31">
        <f t="shared" si="1"/>
        <v>0</v>
      </c>
      <c r="D54" s="31">
        <f t="shared" si="2"/>
        <v>0</v>
      </c>
      <c r="E54" s="83">
        <f t="shared" si="3"/>
        <v>0</v>
      </c>
      <c r="F54" s="83">
        <f t="shared" si="4"/>
        <v>0</v>
      </c>
      <c r="G54" s="19">
        <f t="shared" si="5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125.39999999999999</v>
      </c>
      <c r="D55" s="129">
        <f>SUM(D6:D20,D22:D23,D25:D26,D32:D41,D48)</f>
        <v>140.196</v>
      </c>
      <c r="E55" s="129">
        <f>SUM(E6:E20,E22:E23,E25:E26,E32:E41,E48)</f>
        <v>725.1419999999999</v>
      </c>
      <c r="F55" s="129">
        <f>SUM(F6:F20,F22:F23,F25:F26,F32:F41,F48)</f>
        <v>147.24900000000005</v>
      </c>
      <c r="G55" s="129">
        <f>SUM(G6:G20,G22:G23,G25:G26,G32:G41,G48)</f>
        <v>1145.6470000000002</v>
      </c>
      <c r="H55" s="129">
        <f aca="true" t="shared" si="6" ref="H55:T55">SUM(H6:H20,H22:H23,H25:H26,H32:H41,H48)</f>
        <v>0</v>
      </c>
      <c r="I55" s="129">
        <f t="shared" si="6"/>
        <v>50.19000000000001</v>
      </c>
      <c r="J55" s="129">
        <f t="shared" si="6"/>
        <v>42.29</v>
      </c>
      <c r="K55" s="129">
        <f t="shared" si="6"/>
        <v>32.92000000000001</v>
      </c>
      <c r="L55" s="129">
        <f t="shared" si="6"/>
        <v>44.301</v>
      </c>
      <c r="M55" s="129">
        <f t="shared" si="6"/>
        <v>53.20800000000001</v>
      </c>
      <c r="N55" s="129">
        <f t="shared" si="6"/>
        <v>42.687</v>
      </c>
      <c r="O55" s="129">
        <f t="shared" si="6"/>
        <v>44.461</v>
      </c>
      <c r="P55" s="129">
        <f t="shared" si="6"/>
        <v>37.10000000000001</v>
      </c>
      <c r="Q55" s="129">
        <f t="shared" si="6"/>
        <v>643.581</v>
      </c>
      <c r="R55" s="129">
        <f t="shared" si="6"/>
        <v>63.642</v>
      </c>
      <c r="S55" s="129">
        <f t="shared" si="6"/>
        <v>40.373</v>
      </c>
      <c r="T55" s="129">
        <f t="shared" si="6"/>
        <v>43.234</v>
      </c>
      <c r="U55" s="74">
        <f>SUM(C55:T55)</f>
        <v>3421.6209999999996</v>
      </c>
    </row>
    <row r="56" spans="1:20" ht="13.5" customHeight="1">
      <c r="A56" s="93" t="s">
        <v>140</v>
      </c>
      <c r="B56" s="91" t="s">
        <v>62</v>
      </c>
      <c r="C56" s="109">
        <f>SUM(I56:K56)</f>
        <v>593.56</v>
      </c>
      <c r="D56" s="109">
        <f>SUM(L56:N56)</f>
        <v>652.58</v>
      </c>
      <c r="E56" s="109">
        <f>SUM(O56:Q56)</f>
        <v>719.42</v>
      </c>
      <c r="F56" s="109">
        <f>SUM(R56:T56)</f>
        <v>626.86</v>
      </c>
      <c r="G56" s="110">
        <f>SUM(C56:F56)</f>
        <v>2592.42</v>
      </c>
      <c r="H56" s="55"/>
      <c r="I56" s="113">
        <v>195.92</v>
      </c>
      <c r="J56" s="113">
        <v>178.44</v>
      </c>
      <c r="K56" s="113">
        <v>219.2</v>
      </c>
      <c r="L56" s="113">
        <v>225.9</v>
      </c>
      <c r="M56" s="113">
        <v>208.46</v>
      </c>
      <c r="N56" s="113">
        <v>218.22</v>
      </c>
      <c r="O56" s="113">
        <v>244.34</v>
      </c>
      <c r="P56" s="113">
        <v>242.7</v>
      </c>
      <c r="Q56" s="113">
        <v>232.38</v>
      </c>
      <c r="R56" s="113">
        <v>219.7</v>
      </c>
      <c r="S56" s="113">
        <v>207.44</v>
      </c>
      <c r="T56" s="113">
        <v>199.72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1" ht="13.5" customHeight="1">
      <c r="A58" s="15" t="s">
        <v>75</v>
      </c>
      <c r="B58" s="16"/>
      <c r="C58" s="104">
        <f>SUM(C6:C51,C56)</f>
        <v>718.9599999999999</v>
      </c>
      <c r="D58" s="104">
        <f>SUM(D6:D51,D56)</f>
        <v>792.7760000000001</v>
      </c>
      <c r="E58" s="104">
        <f>SUM(E6:E51,E56)</f>
        <v>1444.562</v>
      </c>
      <c r="F58" s="104">
        <f>SUM(F6:F51,F56)</f>
        <v>774.109</v>
      </c>
      <c r="G58" s="104">
        <f>SUM(C58:F58)</f>
        <v>3730.4069999999997</v>
      </c>
      <c r="H58" s="55"/>
      <c r="I58" s="43">
        <f>SUM(I55:I57)</f>
        <v>246.11</v>
      </c>
      <c r="J58" s="43">
        <f aca="true" t="shared" si="7" ref="J58:T58">SUM(J55:J57)</f>
        <v>220.73</v>
      </c>
      <c r="K58" s="43">
        <f t="shared" si="7"/>
        <v>252.12</v>
      </c>
      <c r="L58" s="43">
        <f t="shared" si="7"/>
        <v>270.201</v>
      </c>
      <c r="M58" s="43">
        <f t="shared" si="7"/>
        <v>261.668</v>
      </c>
      <c r="N58" s="43">
        <f t="shared" si="7"/>
        <v>260.907</v>
      </c>
      <c r="O58" s="43">
        <f t="shared" si="7"/>
        <v>288.801</v>
      </c>
      <c r="P58" s="43">
        <f t="shared" si="7"/>
        <v>279.8</v>
      </c>
      <c r="Q58" s="43">
        <f t="shared" si="7"/>
        <v>875.961</v>
      </c>
      <c r="R58" s="43">
        <f t="shared" si="7"/>
        <v>283.342</v>
      </c>
      <c r="S58" s="43">
        <f t="shared" si="7"/>
        <v>247.813</v>
      </c>
      <c r="T58" s="43">
        <f t="shared" si="7"/>
        <v>242.954</v>
      </c>
      <c r="U58" s="131">
        <f>SUM(C58:T58)</f>
        <v>11191.220999999996</v>
      </c>
    </row>
    <row r="59" spans="1:21" ht="13.5" customHeight="1">
      <c r="A59" s="2" t="s">
        <v>63</v>
      </c>
      <c r="B59" s="2"/>
      <c r="C59" s="7">
        <f>C55/C58</f>
        <v>0.1744186046511628</v>
      </c>
      <c r="D59" s="7">
        <f>D55/D58</f>
        <v>0.17684188219623195</v>
      </c>
      <c r="E59" s="7">
        <f>E55/E58</f>
        <v>0.5019805311229286</v>
      </c>
      <c r="F59" s="7">
        <f>F55/F58</f>
        <v>0.19021739832504214</v>
      </c>
      <c r="G59" s="7">
        <f>G55/G58</f>
        <v>0.3071104573844088</v>
      </c>
      <c r="H59" s="55"/>
      <c r="I59" s="63">
        <f aca="true" t="shared" si="8" ref="I59:T59">I55/I58</f>
        <v>0.20393320060135717</v>
      </c>
      <c r="J59" s="63">
        <f t="shared" si="8"/>
        <v>0.19159153717211072</v>
      </c>
      <c r="K59" s="63">
        <f t="shared" si="8"/>
        <v>0.1305727431381882</v>
      </c>
      <c r="L59" s="63">
        <f t="shared" si="8"/>
        <v>0.16395572185151053</v>
      </c>
      <c r="M59" s="63">
        <f t="shared" si="8"/>
        <v>0.20334163902349547</v>
      </c>
      <c r="N59" s="63">
        <f t="shared" si="8"/>
        <v>0.16361002196184848</v>
      </c>
      <c r="O59" s="63">
        <f t="shared" si="8"/>
        <v>0.15395029795603202</v>
      </c>
      <c r="P59" s="63">
        <f t="shared" si="8"/>
        <v>0.13259471050750538</v>
      </c>
      <c r="Q59" s="63">
        <f t="shared" si="8"/>
        <v>0.734714216728827</v>
      </c>
      <c r="R59" s="63">
        <f t="shared" si="8"/>
        <v>0.22461195304614215</v>
      </c>
      <c r="S59" s="63">
        <f t="shared" si="8"/>
        <v>0.16291719966264884</v>
      </c>
      <c r="T59" s="63">
        <f t="shared" si="8"/>
        <v>0.177951381743046</v>
      </c>
      <c r="U59" s="149">
        <f>U55/U58</f>
        <v>0.3057415272203096</v>
      </c>
    </row>
    <row r="60" spans="8:9" ht="12.75">
      <c r="H60" s="62"/>
      <c r="I60" s="70"/>
    </row>
    <row r="61" spans="8:20" ht="12.75">
      <c r="H61" s="62"/>
      <c r="I61" s="74">
        <f>SUM(I6:I54,I56)</f>
        <v>246.11</v>
      </c>
      <c r="J61" s="74">
        <f aca="true" t="shared" si="9" ref="J61:T61">SUM(J6:J54,J56)</f>
        <v>220.73</v>
      </c>
      <c r="K61" s="74">
        <f t="shared" si="9"/>
        <v>252.12</v>
      </c>
      <c r="L61" s="74">
        <f t="shared" si="9"/>
        <v>270.201</v>
      </c>
      <c r="M61" s="74">
        <f t="shared" si="9"/>
        <v>261.668</v>
      </c>
      <c r="N61" s="74">
        <f t="shared" si="9"/>
        <v>260.907</v>
      </c>
      <c r="O61" s="74">
        <f t="shared" si="9"/>
        <v>288.801</v>
      </c>
      <c r="P61" s="74">
        <f t="shared" si="9"/>
        <v>279.8</v>
      </c>
      <c r="Q61" s="74">
        <f t="shared" si="9"/>
        <v>875.961</v>
      </c>
      <c r="R61" s="74">
        <f t="shared" si="9"/>
        <v>283.342</v>
      </c>
      <c r="S61" s="74">
        <f t="shared" si="9"/>
        <v>247.813</v>
      </c>
      <c r="T61" s="74">
        <f t="shared" si="9"/>
        <v>242.954</v>
      </c>
    </row>
    <row r="62" ht="12.75">
      <c r="H62" s="62"/>
    </row>
  </sheetData>
  <sheetProtection/>
  <mergeCells count="9">
    <mergeCell ref="A6:A7"/>
    <mergeCell ref="A9:A10"/>
    <mergeCell ref="A17:A20"/>
    <mergeCell ref="A34:A35"/>
    <mergeCell ref="A15:A16"/>
    <mergeCell ref="A36:A37"/>
    <mergeCell ref="A32:A33"/>
    <mergeCell ref="A25:A26"/>
    <mergeCell ref="A27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2.57421875" style="0" customWidth="1"/>
    <col min="2" max="2" width="14.00390625" style="0" customWidth="1"/>
  </cols>
  <sheetData>
    <row r="1" spans="1:2" ht="22.5" customHeight="1">
      <c r="A1" s="56" t="s">
        <v>124</v>
      </c>
      <c r="B1" s="56" t="s">
        <v>125</v>
      </c>
    </row>
    <row r="3" spans="1:2" ht="15" customHeight="1">
      <c r="A3" s="57" t="s">
        <v>109</v>
      </c>
      <c r="B3" s="58">
        <v>33820</v>
      </c>
    </row>
    <row r="4" spans="1:2" ht="15" customHeight="1">
      <c r="A4" s="57" t="s">
        <v>110</v>
      </c>
      <c r="B4" s="58">
        <v>2112</v>
      </c>
    </row>
    <row r="5" spans="1:2" ht="15" customHeight="1">
      <c r="A5" s="57" t="s">
        <v>85</v>
      </c>
      <c r="B5" s="58">
        <v>1132</v>
      </c>
    </row>
    <row r="6" spans="1:2" ht="15" customHeight="1">
      <c r="A6" s="57" t="s">
        <v>111</v>
      </c>
      <c r="B6" s="58">
        <v>7519</v>
      </c>
    </row>
    <row r="7" spans="1:2" ht="15" customHeight="1">
      <c r="A7" s="57" t="s">
        <v>112</v>
      </c>
      <c r="B7" s="58">
        <v>16879</v>
      </c>
    </row>
    <row r="8" spans="1:2" ht="15" customHeight="1">
      <c r="A8" s="57" t="s">
        <v>113</v>
      </c>
      <c r="B8" s="58">
        <v>822</v>
      </c>
    </row>
    <row r="9" spans="1:2" ht="15" customHeight="1">
      <c r="A9" s="57" t="s">
        <v>114</v>
      </c>
      <c r="B9" s="58">
        <v>2670</v>
      </c>
    </row>
    <row r="10" spans="1:2" ht="15" customHeight="1">
      <c r="A10" s="57" t="s">
        <v>115</v>
      </c>
      <c r="B10" s="58">
        <v>23161</v>
      </c>
    </row>
    <row r="11" spans="1:2" ht="15" customHeight="1">
      <c r="A11" s="57" t="s">
        <v>116</v>
      </c>
      <c r="B11" s="58">
        <v>12313</v>
      </c>
    </row>
    <row r="12" spans="1:2" ht="15" customHeight="1">
      <c r="A12" s="57" t="s">
        <v>117</v>
      </c>
      <c r="B12" s="58">
        <v>24104</v>
      </c>
    </row>
    <row r="13" spans="1:2" ht="15" customHeight="1">
      <c r="A13" s="57" t="s">
        <v>118</v>
      </c>
      <c r="B13" s="58">
        <v>12216</v>
      </c>
    </row>
    <row r="14" spans="1:2" ht="15" customHeight="1">
      <c r="A14" s="57" t="s">
        <v>119</v>
      </c>
      <c r="B14" s="58">
        <v>9003</v>
      </c>
    </row>
    <row r="15" spans="1:2" ht="15" customHeight="1">
      <c r="A15" s="57" t="s">
        <v>120</v>
      </c>
      <c r="B15" s="58">
        <v>13020</v>
      </c>
    </row>
    <row r="16" spans="1:2" ht="15" customHeight="1">
      <c r="A16" s="57" t="s">
        <v>122</v>
      </c>
      <c r="B16" s="58">
        <v>7199</v>
      </c>
    </row>
    <row r="17" spans="1:2" ht="15" customHeight="1">
      <c r="A17" s="57" t="s">
        <v>121</v>
      </c>
      <c r="B17" s="58">
        <v>118674</v>
      </c>
    </row>
    <row r="18" spans="1:2" ht="15" customHeight="1">
      <c r="A18" s="57" t="s">
        <v>123</v>
      </c>
      <c r="B18" s="58">
        <v>9092</v>
      </c>
    </row>
    <row r="19" spans="1:2" ht="19.5" customHeight="1">
      <c r="A19" s="59" t="s">
        <v>126</v>
      </c>
      <c r="B19" s="58">
        <f>SUM(B3:B18)</f>
        <v>293736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6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:S5"/>
    </sheetView>
  </sheetViews>
  <sheetFormatPr defaultColWidth="9.140625" defaultRowHeight="12.75"/>
  <cols>
    <col min="1" max="1" width="21.57421875" style="1" customWidth="1"/>
    <col min="2" max="2" width="16.28125" style="1" customWidth="1"/>
    <col min="3" max="3" width="9.28125" style="1" customWidth="1"/>
    <col min="4" max="7" width="9.28125" style="0" customWidth="1"/>
    <col min="10" max="10" width="9.28125" style="0" customWidth="1"/>
    <col min="11" max="11" width="10.28125" style="0" bestFit="1" customWidth="1"/>
    <col min="14" max="14" width="9.28125" style="0" bestFit="1" customWidth="1"/>
    <col min="19" max="19" width="10.140625" style="0" bestFit="1" customWidth="1"/>
  </cols>
  <sheetData>
    <row r="1" spans="1:10" ht="15.75">
      <c r="A1" s="20" t="s">
        <v>165</v>
      </c>
      <c r="B1" s="20"/>
      <c r="C1" s="20"/>
      <c r="D1" s="20"/>
      <c r="E1" s="20"/>
      <c r="F1" s="20"/>
      <c r="G1" s="20"/>
      <c r="H1" s="174" t="s">
        <v>151</v>
      </c>
      <c r="I1" s="175"/>
      <c r="J1" s="175"/>
    </row>
    <row r="2" spans="2:9" ht="12.75">
      <c r="B2" s="21"/>
      <c r="C2" s="21"/>
      <c r="D2" s="21"/>
      <c r="E2" s="21"/>
      <c r="F2" s="21"/>
      <c r="G2" s="21"/>
      <c r="H2" s="21"/>
      <c r="I2" s="21"/>
    </row>
    <row r="3" spans="1:19" ht="15" customHeight="1">
      <c r="A3" s="6"/>
      <c r="B3" s="8" t="s">
        <v>0</v>
      </c>
      <c r="C3" s="8" t="s">
        <v>1</v>
      </c>
      <c r="D3" s="9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64</v>
      </c>
      <c r="J3" s="8" t="s">
        <v>65</v>
      </c>
      <c r="K3" s="17" t="s">
        <v>66</v>
      </c>
      <c r="L3" s="8" t="s">
        <v>67</v>
      </c>
      <c r="M3" s="8" t="s">
        <v>68</v>
      </c>
      <c r="N3" s="8" t="s">
        <v>69</v>
      </c>
      <c r="O3" s="8" t="s">
        <v>70</v>
      </c>
      <c r="P3" s="8" t="s">
        <v>71</v>
      </c>
      <c r="Q3" s="8" t="s">
        <v>72</v>
      </c>
      <c r="R3" s="8" t="s">
        <v>73</v>
      </c>
      <c r="S3" s="8" t="s">
        <v>74</v>
      </c>
    </row>
    <row r="4" spans="1:19" ht="18.75" customHeight="1">
      <c r="A4" s="2"/>
      <c r="B4" s="2" t="s">
        <v>7</v>
      </c>
      <c r="C4" s="134">
        <v>34494</v>
      </c>
      <c r="D4" s="134">
        <v>2112</v>
      </c>
      <c r="E4" s="134">
        <v>1132</v>
      </c>
      <c r="F4" s="134">
        <v>7357</v>
      </c>
      <c r="G4" s="134">
        <v>18025</v>
      </c>
      <c r="H4" s="134">
        <v>822</v>
      </c>
      <c r="I4" s="134">
        <v>2572</v>
      </c>
      <c r="J4" s="134">
        <v>23161</v>
      </c>
      <c r="K4" s="134">
        <v>12875</v>
      </c>
      <c r="L4" s="134">
        <v>23336</v>
      </c>
      <c r="M4" s="134">
        <v>13555</v>
      </c>
      <c r="N4" s="134">
        <v>9003</v>
      </c>
      <c r="O4" s="173">
        <v>12263</v>
      </c>
      <c r="P4" s="134">
        <v>118674</v>
      </c>
      <c r="Q4" s="134">
        <v>7614</v>
      </c>
      <c r="R4" s="134">
        <v>8991</v>
      </c>
      <c r="S4" s="134">
        <f>SUM(C4:R4)</f>
        <v>295986</v>
      </c>
    </row>
    <row r="5" spans="1:19" ht="12.75" customHeight="1">
      <c r="A5" s="98" t="s">
        <v>77</v>
      </c>
      <c r="B5" s="99" t="s">
        <v>150</v>
      </c>
      <c r="C5" s="182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4"/>
    </row>
    <row r="6" spans="1:19" ht="13.5" customHeight="1">
      <c r="A6" s="176" t="s">
        <v>8</v>
      </c>
      <c r="B6" s="122" t="s">
        <v>9</v>
      </c>
      <c r="C6" s="19">
        <f>Augusta!G6</f>
        <v>0</v>
      </c>
      <c r="D6" s="22">
        <f>Buccheri!G6</f>
        <v>0</v>
      </c>
      <c r="E6" s="22">
        <f>Buscemi!G6</f>
        <v>0</v>
      </c>
      <c r="F6" s="23">
        <f>'CanicattiniB.'!G6</f>
        <v>0</v>
      </c>
      <c r="G6" s="23">
        <f>Carlentini!G6</f>
        <v>0</v>
      </c>
      <c r="H6" s="22">
        <f>Cassaro!G6</f>
        <v>0</v>
      </c>
      <c r="I6" s="22">
        <f>Ferla!G6</f>
        <v>0</v>
      </c>
      <c r="J6" s="22">
        <f>Floridia!G6</f>
        <v>0</v>
      </c>
      <c r="K6" s="22">
        <f>Francofonte!G6</f>
        <v>0</v>
      </c>
      <c r="L6" s="22">
        <f>Lentini!G6</f>
        <v>0</v>
      </c>
      <c r="M6" s="22">
        <f>Melilli!G6</f>
        <v>0</v>
      </c>
      <c r="N6" s="22">
        <f>'PalazzoloA.'!G6</f>
        <v>0</v>
      </c>
      <c r="O6" s="22">
        <f>'PrioloG.'!G6</f>
        <v>0</v>
      </c>
      <c r="P6" s="22">
        <f>Siracusa!G6</f>
        <v>371.92</v>
      </c>
      <c r="Q6" s="22">
        <f>Solarino!G6</f>
        <v>0</v>
      </c>
      <c r="R6" s="22">
        <f>Sortino!G6</f>
        <v>0</v>
      </c>
      <c r="S6" s="92">
        <f>SUM(C6:R6)</f>
        <v>371.92</v>
      </c>
    </row>
    <row r="7" spans="1:19" ht="13.5" customHeight="1">
      <c r="A7" s="177"/>
      <c r="B7" s="122" t="s">
        <v>10</v>
      </c>
      <c r="C7" s="19">
        <f>Augusta!G7</f>
        <v>0</v>
      </c>
      <c r="D7" s="22">
        <f>Buccheri!G7</f>
        <v>0</v>
      </c>
      <c r="E7" s="22">
        <f>Buscemi!G7</f>
        <v>0</v>
      </c>
      <c r="F7" s="23">
        <f>'CanicattiniB.'!G7</f>
        <v>0</v>
      </c>
      <c r="G7" s="23">
        <f>Carlentini!G7</f>
        <v>0</v>
      </c>
      <c r="H7" s="22">
        <f>Cassaro!G7</f>
        <v>0</v>
      </c>
      <c r="I7" s="22">
        <f>Ferla!G7</f>
        <v>0</v>
      </c>
      <c r="J7" s="22">
        <f>Floridia!G7</f>
        <v>0</v>
      </c>
      <c r="K7" s="22">
        <f>Francofonte!G7</f>
        <v>0</v>
      </c>
      <c r="L7" s="22">
        <f>Lentini!G7</f>
        <v>0</v>
      </c>
      <c r="M7" s="22">
        <f>Melilli!G7</f>
        <v>0</v>
      </c>
      <c r="N7" s="22">
        <f>'PalazzoloA.'!G7</f>
        <v>0</v>
      </c>
      <c r="O7" s="22">
        <f>'PrioloG.'!G7</f>
        <v>0</v>
      </c>
      <c r="P7" s="22">
        <f>Siracusa!G7</f>
        <v>0</v>
      </c>
      <c r="Q7" s="22">
        <f>Solarino!G7</f>
        <v>0</v>
      </c>
      <c r="R7" s="22">
        <f>Sortino!G7</f>
        <v>0</v>
      </c>
      <c r="S7" s="22">
        <f>SUM(C7:R7)</f>
        <v>0</v>
      </c>
    </row>
    <row r="8" spans="1:19" ht="13.5" customHeight="1">
      <c r="A8" s="2" t="s">
        <v>11</v>
      </c>
      <c r="B8" s="122" t="s">
        <v>12</v>
      </c>
      <c r="C8" s="19">
        <f>Augusta!G8</f>
        <v>0</v>
      </c>
      <c r="D8" s="22">
        <f>Buccheri!G8</f>
        <v>0</v>
      </c>
      <c r="E8" s="22">
        <f>Buscemi!G8</f>
        <v>0</v>
      </c>
      <c r="F8" s="23">
        <f>'CanicattiniB.'!G8</f>
        <v>0</v>
      </c>
      <c r="G8" s="23">
        <f>Carlentini!G8</f>
        <v>0</v>
      </c>
      <c r="H8" s="22">
        <f>Cassaro!G8</f>
        <v>0</v>
      </c>
      <c r="I8" s="22">
        <f>Ferla!G8</f>
        <v>0</v>
      </c>
      <c r="J8" s="22">
        <f>Floridia!G8</f>
        <v>0</v>
      </c>
      <c r="K8" s="22">
        <f>Francofonte!G8</f>
        <v>0</v>
      </c>
      <c r="L8" s="22">
        <f>Lentini!G8</f>
        <v>69.52000000000001</v>
      </c>
      <c r="M8" s="22">
        <f>Melilli!G8</f>
        <v>97.52000000000001</v>
      </c>
      <c r="N8" s="22">
        <f>'PalazzoloA.'!G8</f>
        <v>0</v>
      </c>
      <c r="O8" s="22">
        <f>'PrioloG.'!G8</f>
        <v>0</v>
      </c>
      <c r="P8" s="22">
        <f>Siracusa!G8</f>
        <v>76.825</v>
      </c>
      <c r="Q8" s="22">
        <f>Solarino!G8</f>
        <v>0</v>
      </c>
      <c r="R8" s="22">
        <f>Sortino!G8</f>
        <v>0</v>
      </c>
      <c r="S8" s="22">
        <f>SUM(C8:R8)</f>
        <v>243.865</v>
      </c>
    </row>
    <row r="9" spans="1:19" ht="13.5" customHeight="1">
      <c r="A9" s="176" t="s">
        <v>13</v>
      </c>
      <c r="B9" s="122" t="s">
        <v>14</v>
      </c>
      <c r="C9" s="19">
        <f>Augusta!G9</f>
        <v>241.12</v>
      </c>
      <c r="D9" s="22">
        <f>Buccheri!G9</f>
        <v>4.78</v>
      </c>
      <c r="E9" s="22">
        <f>Buscemi!G9</f>
        <v>10.52</v>
      </c>
      <c r="F9" s="23">
        <f>'CanicattiniB.'!G9</f>
        <v>80.18</v>
      </c>
      <c r="G9" s="23">
        <f>Carlentini!G9</f>
        <v>118.63999999999999</v>
      </c>
      <c r="H9" s="22">
        <f>Cassaro!G9</f>
        <v>3.52</v>
      </c>
      <c r="I9" s="22">
        <f>Ferla!G9</f>
        <v>14.62</v>
      </c>
      <c r="J9" s="22">
        <f>Floridia!G9</f>
        <v>186.2</v>
      </c>
      <c r="K9" s="22">
        <f>Francofonte!G9</f>
        <v>0</v>
      </c>
      <c r="L9" s="22">
        <f>Lentini!G9</f>
        <v>34.88</v>
      </c>
      <c r="M9" s="22">
        <f>Melilli!G9</f>
        <v>24.78</v>
      </c>
      <c r="N9" s="22">
        <f>'PalazzoloA.'!G9</f>
        <v>38.959999999999994</v>
      </c>
      <c r="O9" s="22">
        <f>'PrioloG.'!G9</f>
        <v>0</v>
      </c>
      <c r="P9" s="22">
        <f>Siracusa!G9</f>
        <v>135.58</v>
      </c>
      <c r="Q9" s="22">
        <f>Solarino!G9</f>
        <v>65.91999999999999</v>
      </c>
      <c r="R9" s="22">
        <f>Sortino!G9</f>
        <v>62.02</v>
      </c>
      <c r="S9" s="102">
        <f aca="true" t="shared" si="0" ref="S9:S54">SUM(C9:R9)</f>
        <v>1021.7199999999999</v>
      </c>
    </row>
    <row r="10" spans="1:19" ht="13.5" customHeight="1">
      <c r="A10" s="177"/>
      <c r="B10" s="122" t="s">
        <v>15</v>
      </c>
      <c r="C10" s="19">
        <f>Augusta!G10</f>
        <v>109.03999999999999</v>
      </c>
      <c r="D10" s="22">
        <f>Buccheri!G10</f>
        <v>0</v>
      </c>
      <c r="E10" s="22">
        <f>Buscemi!G10</f>
        <v>0</v>
      </c>
      <c r="F10" s="23">
        <f>'CanicattiniB.'!G10</f>
        <v>296.76</v>
      </c>
      <c r="G10" s="23">
        <f>Carlentini!G10</f>
        <v>9.86</v>
      </c>
      <c r="H10" s="22">
        <f>Cassaro!G10</f>
        <v>0</v>
      </c>
      <c r="I10" s="22">
        <f>Ferla!G10</f>
        <v>27.9</v>
      </c>
      <c r="J10" s="22">
        <f>Floridia!G10</f>
        <v>72.71</v>
      </c>
      <c r="K10" s="22">
        <f>Francofonte!G10</f>
        <v>350.88</v>
      </c>
      <c r="L10" s="22">
        <f>Lentini!G10</f>
        <v>0</v>
      </c>
      <c r="M10" s="22">
        <f>Melilli!G10</f>
        <v>0</v>
      </c>
      <c r="N10" s="22">
        <f>'PalazzoloA.'!G10</f>
        <v>128.9</v>
      </c>
      <c r="O10" s="22">
        <f>'PrioloG.'!G10</f>
        <v>0</v>
      </c>
      <c r="P10" s="22">
        <f>Siracusa!G10</f>
        <v>156.46</v>
      </c>
      <c r="Q10" s="22">
        <f>Solarino!G10</f>
        <v>96.61000000000001</v>
      </c>
      <c r="R10" s="22">
        <f>Sortino!G10</f>
        <v>146.96</v>
      </c>
      <c r="S10" s="102">
        <f t="shared" si="0"/>
        <v>1396.08</v>
      </c>
    </row>
    <row r="11" spans="1:19" ht="13.5" customHeight="1">
      <c r="A11" s="2" t="s">
        <v>16</v>
      </c>
      <c r="B11" s="122" t="s">
        <v>17</v>
      </c>
      <c r="C11" s="19">
        <f>Augusta!G11</f>
        <v>119.92000000000002</v>
      </c>
      <c r="D11" s="22">
        <f>Buccheri!G11</f>
        <v>0</v>
      </c>
      <c r="E11" s="22">
        <f>Buscemi!G11</f>
        <v>1.5</v>
      </c>
      <c r="F11" s="23">
        <f>'CanicattiniB.'!G11</f>
        <v>0</v>
      </c>
      <c r="G11" s="23">
        <f>Carlentini!G11</f>
        <v>56.7</v>
      </c>
      <c r="H11" s="22">
        <f>Cassaro!G11</f>
        <v>0.3</v>
      </c>
      <c r="I11" s="22">
        <f>Ferla!G11</f>
        <v>5.92</v>
      </c>
      <c r="J11" s="22">
        <f>Floridia!G11</f>
        <v>77.25</v>
      </c>
      <c r="K11" s="22">
        <f>Francofonte!G11</f>
        <v>0</v>
      </c>
      <c r="L11" s="22">
        <f>Lentini!G11</f>
        <v>0.4</v>
      </c>
      <c r="M11" s="22">
        <f>Melilli!G11</f>
        <v>0</v>
      </c>
      <c r="N11" s="22">
        <f>'PalazzoloA.'!G11</f>
        <v>0</v>
      </c>
      <c r="O11" s="22">
        <f>'PrioloG.'!G11</f>
        <v>0</v>
      </c>
      <c r="P11" s="22">
        <f>Siracusa!G11</f>
        <v>278.37800000000004</v>
      </c>
      <c r="Q11" s="22">
        <f>Solarino!G11</f>
        <v>35.8</v>
      </c>
      <c r="R11" s="22">
        <f>Sortino!G11</f>
        <v>228.28000000000003</v>
      </c>
      <c r="S11" s="102">
        <f t="shared" si="0"/>
        <v>804.4480000000001</v>
      </c>
    </row>
    <row r="12" spans="1:19" ht="13.5" customHeight="1">
      <c r="A12" s="2" t="s">
        <v>18</v>
      </c>
      <c r="B12" s="122" t="s">
        <v>19</v>
      </c>
      <c r="C12" s="19">
        <f>Augusta!G12</f>
        <v>171.54</v>
      </c>
      <c r="D12" s="22">
        <f>Buccheri!G12</f>
        <v>1.9100000000000001</v>
      </c>
      <c r="E12" s="22">
        <f>Buscemi!G12</f>
        <v>4.4</v>
      </c>
      <c r="F12" s="23">
        <f>'CanicattiniB.'!G12</f>
        <v>48.28</v>
      </c>
      <c r="G12" s="23">
        <f>Carlentini!G12</f>
        <v>27.519999999999996</v>
      </c>
      <c r="H12" s="22">
        <f>Cassaro!G12</f>
        <v>2.42</v>
      </c>
      <c r="I12" s="22">
        <f>Ferla!G12</f>
        <v>26.91</v>
      </c>
      <c r="J12" s="22">
        <f>Floridia!G12</f>
        <v>89.92999999999999</v>
      </c>
      <c r="K12" s="22">
        <f>Francofonte!G12</f>
        <v>0</v>
      </c>
      <c r="L12" s="22">
        <f>Lentini!G12</f>
        <v>0</v>
      </c>
      <c r="M12" s="22">
        <f>Melilli!G12</f>
        <v>6</v>
      </c>
      <c r="N12" s="22">
        <f>'PalazzoloA.'!G12</f>
        <v>23.34</v>
      </c>
      <c r="O12" s="22">
        <f>'PrioloG.'!G12</f>
        <v>0</v>
      </c>
      <c r="P12" s="22">
        <f>Siracusa!G12</f>
        <v>69.99000000000001</v>
      </c>
      <c r="Q12" s="22">
        <f>Solarino!G12</f>
        <v>45.879999999999995</v>
      </c>
      <c r="R12" s="22">
        <f>Sortino!G12</f>
        <v>666.04</v>
      </c>
      <c r="S12" s="102">
        <f t="shared" si="0"/>
        <v>1184.1599999999999</v>
      </c>
    </row>
    <row r="13" spans="1:19" ht="13.5" customHeight="1">
      <c r="A13" s="2" t="s">
        <v>20</v>
      </c>
      <c r="B13" s="122" t="s">
        <v>21</v>
      </c>
      <c r="C13" s="19">
        <f>Augusta!G13</f>
        <v>0</v>
      </c>
      <c r="D13" s="22">
        <f>Buccheri!G13</f>
        <v>0</v>
      </c>
      <c r="E13" s="22">
        <f>Buscemi!G13</f>
        <v>0</v>
      </c>
      <c r="F13" s="23">
        <f>'CanicattiniB.'!G13</f>
        <v>0</v>
      </c>
      <c r="G13" s="23">
        <f>Carlentini!G13</f>
        <v>0</v>
      </c>
      <c r="H13" s="22">
        <f>Cassaro!G13</f>
        <v>0</v>
      </c>
      <c r="I13" s="22">
        <f>Ferla!G13</f>
        <v>0</v>
      </c>
      <c r="J13" s="22">
        <f>Floridia!G13</f>
        <v>0</v>
      </c>
      <c r="K13" s="22">
        <f>Francofonte!G13</f>
        <v>4.21</v>
      </c>
      <c r="L13" s="22">
        <f>Lentini!G13</f>
        <v>0</v>
      </c>
      <c r="M13" s="22">
        <f>Melilli!G13</f>
        <v>0</v>
      </c>
      <c r="N13" s="22">
        <f>'PalazzoloA.'!G13</f>
        <v>0</v>
      </c>
      <c r="O13" s="22">
        <f>'PrioloG.'!G13</f>
        <v>0</v>
      </c>
      <c r="P13" s="22">
        <f>Siracusa!G13</f>
        <v>119.75999999999999</v>
      </c>
      <c r="Q13" s="22">
        <f>Solarino!G13</f>
        <v>0</v>
      </c>
      <c r="R13" s="22">
        <f>Sortino!G13</f>
        <v>0</v>
      </c>
      <c r="S13" s="102">
        <f t="shared" si="0"/>
        <v>123.96999999999998</v>
      </c>
    </row>
    <row r="14" spans="1:19" ht="13.5" customHeight="1">
      <c r="A14" s="2" t="s">
        <v>22</v>
      </c>
      <c r="B14" s="122" t="s">
        <v>23</v>
      </c>
      <c r="C14" s="19">
        <f>Augusta!G14</f>
        <v>0</v>
      </c>
      <c r="D14" s="22">
        <f>Buccheri!G14</f>
        <v>0</v>
      </c>
      <c r="E14" s="22">
        <f>Buscemi!G14</f>
        <v>0</v>
      </c>
      <c r="F14" s="23">
        <f>'CanicattiniB.'!G14</f>
        <v>1.1800000000000002</v>
      </c>
      <c r="G14" s="23">
        <f>Carlentini!G14</f>
        <v>0</v>
      </c>
      <c r="H14" s="22">
        <f>Cassaro!G14</f>
        <v>0</v>
      </c>
      <c r="I14" s="22">
        <f>Ferla!G14</f>
        <v>0</v>
      </c>
      <c r="J14" s="22">
        <f>Floridia!G14</f>
        <v>0</v>
      </c>
      <c r="K14" s="22">
        <f>Francofonte!G14</f>
        <v>0</v>
      </c>
      <c r="L14" s="22">
        <f>Lentini!G14</f>
        <v>0</v>
      </c>
      <c r="M14" s="22">
        <f>Melilli!G14</f>
        <v>0</v>
      </c>
      <c r="N14" s="22">
        <f>'PalazzoloA.'!G14</f>
        <v>0</v>
      </c>
      <c r="O14" s="22">
        <f>'PrioloG.'!G14</f>
        <v>0</v>
      </c>
      <c r="P14" s="22">
        <f>Siracusa!G14</f>
        <v>12.180000000000001</v>
      </c>
      <c r="Q14" s="22">
        <f>Solarino!G14</f>
        <v>8.34</v>
      </c>
      <c r="R14" s="22">
        <f>Sortino!G14</f>
        <v>1.78</v>
      </c>
      <c r="S14" s="102">
        <f t="shared" si="0"/>
        <v>23.480000000000004</v>
      </c>
    </row>
    <row r="15" spans="1:19" ht="12" customHeight="1">
      <c r="A15" s="176" t="s">
        <v>24</v>
      </c>
      <c r="B15" s="122" t="s">
        <v>25</v>
      </c>
      <c r="C15" s="19">
        <f>Augusta!G15</f>
        <v>0</v>
      </c>
      <c r="D15" s="22">
        <f>Buccheri!G15</f>
        <v>2.48</v>
      </c>
      <c r="E15" s="22">
        <f>Buscemi!G15</f>
        <v>1.56</v>
      </c>
      <c r="F15" s="23">
        <f>'CanicattiniB.'!G15</f>
        <v>0</v>
      </c>
      <c r="G15" s="23">
        <f>Carlentini!G15</f>
        <v>6.890000000000001</v>
      </c>
      <c r="H15" s="22">
        <f>Cassaro!G15</f>
        <v>0</v>
      </c>
      <c r="I15" s="22">
        <f>Ferla!G15</f>
        <v>4.77</v>
      </c>
      <c r="J15" s="22">
        <f>Floridia!G15</f>
        <v>0</v>
      </c>
      <c r="K15" s="22">
        <f>Francofonte!G15</f>
        <v>0</v>
      </c>
      <c r="L15" s="22">
        <f>Lentini!G15</f>
        <v>6.143</v>
      </c>
      <c r="M15" s="22">
        <f>Melilli!G15</f>
        <v>0</v>
      </c>
      <c r="N15" s="22">
        <f>'PalazzoloA.'!G15</f>
        <v>6.634</v>
      </c>
      <c r="O15" s="22">
        <f>'PrioloG.'!G15</f>
        <v>0</v>
      </c>
      <c r="P15" s="22">
        <f>Siracusa!G15</f>
        <v>0</v>
      </c>
      <c r="Q15" s="22">
        <f>Solarino!G15</f>
        <v>0</v>
      </c>
      <c r="R15" s="22">
        <f>Sortino!G15</f>
        <v>5.711</v>
      </c>
      <c r="S15" s="102">
        <f>SUM(C15:R15)</f>
        <v>34.188</v>
      </c>
    </row>
    <row r="16" spans="1:19" ht="11.25" customHeight="1">
      <c r="A16" s="177"/>
      <c r="B16" s="122" t="s">
        <v>86</v>
      </c>
      <c r="C16" s="19">
        <f>Augusta!G16</f>
        <v>0</v>
      </c>
      <c r="D16" s="22">
        <f>Buccheri!G16</f>
        <v>0</v>
      </c>
      <c r="E16" s="22">
        <f>Buscemi!G16</f>
        <v>0</v>
      </c>
      <c r="F16" s="23">
        <f>'CanicattiniB.'!G16</f>
        <v>0</v>
      </c>
      <c r="G16" s="23">
        <f>Carlentini!G16</f>
        <v>0</v>
      </c>
      <c r="H16" s="22">
        <f>Cassaro!G16</f>
        <v>0</v>
      </c>
      <c r="I16" s="22">
        <f>Ferla!G16</f>
        <v>0</v>
      </c>
      <c r="J16" s="22">
        <f>Floridia!G16</f>
        <v>0</v>
      </c>
      <c r="K16" s="22">
        <f>Francofonte!G16</f>
        <v>0</v>
      </c>
      <c r="L16" s="22">
        <f>Lentini!G16</f>
        <v>7.92</v>
      </c>
      <c r="M16" s="22">
        <f>Melilli!G16</f>
        <v>0</v>
      </c>
      <c r="N16" s="22">
        <f>'PalazzoloA.'!G16</f>
        <v>0</v>
      </c>
      <c r="O16" s="22">
        <f>'PrioloG.'!G16</f>
        <v>0</v>
      </c>
      <c r="P16" s="22">
        <f>Siracusa!G16</f>
        <v>0</v>
      </c>
      <c r="Q16" s="22">
        <f>Solarino!G16</f>
        <v>0</v>
      </c>
      <c r="R16" s="22">
        <f>Sortino!G16</f>
        <v>0</v>
      </c>
      <c r="S16" s="102">
        <f t="shared" si="0"/>
        <v>7.92</v>
      </c>
    </row>
    <row r="17" spans="1:19" ht="14.25" customHeight="1">
      <c r="A17" s="176" t="s">
        <v>26</v>
      </c>
      <c r="B17" s="122" t="s">
        <v>76</v>
      </c>
      <c r="C17" s="19">
        <f>Augusta!G17</f>
        <v>0</v>
      </c>
      <c r="D17" s="22">
        <f>Buccheri!G17</f>
        <v>0</v>
      </c>
      <c r="E17" s="22">
        <f>Buscemi!G17</f>
        <v>0</v>
      </c>
      <c r="F17" s="23">
        <f>'CanicattiniB.'!G17</f>
        <v>0</v>
      </c>
      <c r="G17" s="23">
        <f>Carlentini!G17</f>
        <v>0</v>
      </c>
      <c r="H17" s="22">
        <f>Cassaro!G17</f>
        <v>0</v>
      </c>
      <c r="I17" s="22">
        <f>Ferla!G17</f>
        <v>0.05</v>
      </c>
      <c r="J17" s="22">
        <f>Floridia!G17</f>
        <v>0</v>
      </c>
      <c r="K17" s="22">
        <f>Francofonte!G17</f>
        <v>0</v>
      </c>
      <c r="L17" s="22">
        <f>Lentini!G17</f>
        <v>0</v>
      </c>
      <c r="M17" s="22">
        <f>Melilli!G17</f>
        <v>0</v>
      </c>
      <c r="N17" s="22">
        <f>'PalazzoloA.'!G17</f>
        <v>0</v>
      </c>
      <c r="O17" s="22">
        <f>'PrioloG.'!G17</f>
        <v>0</v>
      </c>
      <c r="P17" s="22">
        <f>Siracusa!G17</f>
        <v>0.1781</v>
      </c>
      <c r="Q17" s="22">
        <f>Solarino!G17</f>
        <v>0</v>
      </c>
      <c r="R17" s="22">
        <f>Sortino!G17</f>
        <v>0.006</v>
      </c>
      <c r="S17" s="102">
        <f t="shared" si="0"/>
        <v>0.23410000000000003</v>
      </c>
    </row>
    <row r="18" spans="1:19" ht="12.75">
      <c r="A18" s="181"/>
      <c r="B18" s="122" t="s">
        <v>28</v>
      </c>
      <c r="C18" s="19">
        <f>Augusta!G18</f>
        <v>11.1</v>
      </c>
      <c r="D18" s="22">
        <f>Buccheri!G18</f>
        <v>0.99</v>
      </c>
      <c r="E18" s="22">
        <f>Buscemi!G18</f>
        <v>0.91</v>
      </c>
      <c r="F18" s="23">
        <f>'CanicattiniB.'!G18</f>
        <v>3.54</v>
      </c>
      <c r="G18" s="23">
        <f>Carlentini!G18</f>
        <v>3.54</v>
      </c>
      <c r="H18" s="22">
        <f>Cassaro!G18</f>
        <v>0</v>
      </c>
      <c r="I18" s="22">
        <f>Ferla!G18</f>
        <v>1.71</v>
      </c>
      <c r="J18" s="22">
        <f>Floridia!G18</f>
        <v>3.1399999999999997</v>
      </c>
      <c r="K18" s="22">
        <f>Francofonte!G18</f>
        <v>0</v>
      </c>
      <c r="L18" s="22">
        <f>Lentini!G18</f>
        <v>0</v>
      </c>
      <c r="M18" s="22">
        <f>Melilli!G18</f>
        <v>2.0200000000000005</v>
      </c>
      <c r="N18" s="22">
        <f>'PalazzoloA.'!G18</f>
        <v>19.4</v>
      </c>
      <c r="O18" s="22">
        <f>'PrioloG.'!G18</f>
        <v>5.66</v>
      </c>
      <c r="P18" s="22">
        <f>Siracusa!G18</f>
        <v>44.89</v>
      </c>
      <c r="Q18" s="22">
        <f>Solarino!G18</f>
        <v>0</v>
      </c>
      <c r="R18" s="22">
        <f>Sortino!G18</f>
        <v>24.67</v>
      </c>
      <c r="S18" s="102">
        <f t="shared" si="0"/>
        <v>121.57</v>
      </c>
    </row>
    <row r="19" spans="1:19" ht="12.75">
      <c r="A19" s="181"/>
      <c r="B19" s="122" t="s">
        <v>27</v>
      </c>
      <c r="C19" s="19">
        <f>Augusta!G19</f>
        <v>3.63</v>
      </c>
      <c r="D19" s="22">
        <f>Buccheri!G19</f>
        <v>0.21</v>
      </c>
      <c r="E19" s="22">
        <f>Buscemi!G19</f>
        <v>1.5</v>
      </c>
      <c r="F19" s="23">
        <f>'CanicattiniB.'!G19</f>
        <v>7</v>
      </c>
      <c r="G19" s="23">
        <f>Carlentini!G19</f>
        <v>0.28</v>
      </c>
      <c r="H19" s="22">
        <f>Cassaro!G19</f>
        <v>0</v>
      </c>
      <c r="I19" s="22">
        <f>Ferla!G19</f>
        <v>3.3</v>
      </c>
      <c r="J19" s="22">
        <f>Floridia!G19</f>
        <v>11.959999999999999</v>
      </c>
      <c r="K19" s="22">
        <f>Francofonte!G19</f>
        <v>2.22</v>
      </c>
      <c r="L19" s="22">
        <f>Lentini!G19</f>
        <v>0</v>
      </c>
      <c r="M19" s="22">
        <f>Melilli!G19</f>
        <v>1.6</v>
      </c>
      <c r="N19" s="22">
        <f>'PalazzoloA.'!G19</f>
        <v>11.59</v>
      </c>
      <c r="O19" s="22">
        <f>'PrioloG.'!G19</f>
        <v>1.38</v>
      </c>
      <c r="P19" s="22">
        <f>Siracusa!G19</f>
        <v>33.16</v>
      </c>
      <c r="Q19" s="22">
        <f>Solarino!G19</f>
        <v>0</v>
      </c>
      <c r="R19" s="22">
        <f>Sortino!G19</f>
        <v>7.66</v>
      </c>
      <c r="S19" s="102">
        <f t="shared" si="0"/>
        <v>85.48999999999998</v>
      </c>
    </row>
    <row r="20" spans="1:19" ht="12.75" customHeight="1">
      <c r="A20" s="177"/>
      <c r="B20" s="123" t="s">
        <v>29</v>
      </c>
      <c r="C20" s="19">
        <f>Augusta!G20</f>
        <v>1.36</v>
      </c>
      <c r="D20" s="22">
        <f>Buccheri!G20</f>
        <v>0.07</v>
      </c>
      <c r="E20" s="22">
        <f>Buscemi!G20</f>
        <v>0</v>
      </c>
      <c r="F20" s="23">
        <f>'CanicattiniB.'!G20</f>
        <v>0</v>
      </c>
      <c r="G20" s="23">
        <f>Carlentini!G20</f>
        <v>0</v>
      </c>
      <c r="H20" s="22">
        <f>Cassaro!G20</f>
        <v>0</v>
      </c>
      <c r="I20" s="22">
        <f>Ferla!G20</f>
        <v>3.24</v>
      </c>
      <c r="J20" s="22">
        <f>Floridia!G20</f>
        <v>4.029999999999999</v>
      </c>
      <c r="K20" s="22">
        <f>Francofonte!G20</f>
        <v>0</v>
      </c>
      <c r="L20" s="22">
        <f>Lentini!G20</f>
        <v>0</v>
      </c>
      <c r="M20" s="22">
        <f>Melilli!G20</f>
        <v>5.93</v>
      </c>
      <c r="N20" s="22">
        <f>'PalazzoloA.'!G20</f>
        <v>0</v>
      </c>
      <c r="O20" s="22">
        <f>'PrioloG.'!G20</f>
        <v>0.85</v>
      </c>
      <c r="P20" s="22">
        <f>Siracusa!G20</f>
        <v>23.935</v>
      </c>
      <c r="Q20" s="22">
        <f>Solarino!G20</f>
        <v>0</v>
      </c>
      <c r="R20" s="22">
        <f>Sortino!G20</f>
        <v>2.1900000000000004</v>
      </c>
      <c r="S20" s="102">
        <f t="shared" si="0"/>
        <v>41.605</v>
      </c>
    </row>
    <row r="21" spans="1:19" ht="13.5" customHeight="1">
      <c r="A21" s="2" t="s">
        <v>30</v>
      </c>
      <c r="B21" s="11" t="s">
        <v>31</v>
      </c>
      <c r="C21" s="19">
        <f>Augusta!G21</f>
        <v>0</v>
      </c>
      <c r="D21" s="22">
        <f>Buccheri!G21</f>
        <v>0</v>
      </c>
      <c r="E21" s="22">
        <f>Buscemi!G21</f>
        <v>0</v>
      </c>
      <c r="F21" s="23">
        <f>'CanicattiniB.'!G21</f>
        <v>5.220000000000001</v>
      </c>
      <c r="G21" s="23">
        <f>Carlentini!G21</f>
        <v>0</v>
      </c>
      <c r="H21" s="22">
        <f>Cassaro!G21</f>
        <v>0</v>
      </c>
      <c r="I21" s="22">
        <f>Ferla!G21</f>
        <v>0</v>
      </c>
      <c r="J21" s="22">
        <f>Floridia!G21</f>
        <v>0</v>
      </c>
      <c r="K21" s="22">
        <f>Francofonte!G21</f>
        <v>0</v>
      </c>
      <c r="L21" s="22">
        <f>Lentini!G21</f>
        <v>0</v>
      </c>
      <c r="M21" s="22">
        <f>Melilli!G21</f>
        <v>0</v>
      </c>
      <c r="N21" s="22">
        <f>'PalazzoloA.'!G21</f>
        <v>0</v>
      </c>
      <c r="O21" s="22">
        <f>'PrioloG.'!G21</f>
        <v>0</v>
      </c>
      <c r="P21" s="22">
        <f>Siracusa!G21</f>
        <v>0</v>
      </c>
      <c r="Q21" s="22">
        <f>Solarino!G21</f>
        <v>0</v>
      </c>
      <c r="R21" s="22">
        <f>Sortino!G21</f>
        <v>0</v>
      </c>
      <c r="S21" s="102">
        <f t="shared" si="0"/>
        <v>5.220000000000001</v>
      </c>
    </row>
    <row r="22" spans="1:19" ht="13.5" customHeight="1">
      <c r="A22" s="2" t="s">
        <v>32</v>
      </c>
      <c r="B22" s="122" t="s">
        <v>87</v>
      </c>
      <c r="C22" s="19">
        <f>Augusta!G22</f>
        <v>0</v>
      </c>
      <c r="D22" s="22">
        <f>Buccheri!G22</f>
        <v>0</v>
      </c>
      <c r="E22" s="22">
        <f>Buscemi!G22</f>
        <v>0</v>
      </c>
      <c r="F22" s="23">
        <f>'CanicattiniB.'!G22</f>
        <v>25.44</v>
      </c>
      <c r="G22" s="23">
        <f>Carlentini!G22</f>
        <v>0</v>
      </c>
      <c r="H22" s="22">
        <f>Cassaro!G22</f>
        <v>0</v>
      </c>
      <c r="I22" s="22">
        <f>Ferla!G22</f>
        <v>20.799999999999997</v>
      </c>
      <c r="J22" s="22">
        <f>Floridia!G22</f>
        <v>17.08</v>
      </c>
      <c r="K22" s="22">
        <f>Francofonte!G22</f>
        <v>0</v>
      </c>
      <c r="L22" s="22">
        <f>Lentini!G22</f>
        <v>0</v>
      </c>
      <c r="M22" s="22">
        <f>Melilli!G22</f>
        <v>98.54</v>
      </c>
      <c r="N22" s="22">
        <f>'PalazzoloA.'!G22</f>
        <v>91.96000000000001</v>
      </c>
      <c r="O22" s="22">
        <f>'PrioloG.'!G22</f>
        <v>0</v>
      </c>
      <c r="P22" s="22">
        <f>Siracusa!G22</f>
        <v>0</v>
      </c>
      <c r="Q22" s="22">
        <f>Solarino!G22</f>
        <v>0</v>
      </c>
      <c r="R22" s="22">
        <f>Sortino!G22</f>
        <v>0</v>
      </c>
      <c r="S22" s="102">
        <f t="shared" si="0"/>
        <v>253.82000000000002</v>
      </c>
    </row>
    <row r="23" spans="1:19" ht="13.5" customHeight="1">
      <c r="A23" s="2" t="s">
        <v>33</v>
      </c>
      <c r="B23" s="122" t="s">
        <v>34</v>
      </c>
      <c r="C23" s="19">
        <f>Augusta!G23</f>
        <v>0</v>
      </c>
      <c r="D23" s="22">
        <f>Buccheri!G23</f>
        <v>0</v>
      </c>
      <c r="E23" s="22">
        <f>Buscemi!G23</f>
        <v>0</v>
      </c>
      <c r="F23" s="23">
        <f>'CanicattiniB.'!G23</f>
        <v>13.2</v>
      </c>
      <c r="G23" s="23">
        <f>Carlentini!G23</f>
        <v>0</v>
      </c>
      <c r="H23" s="22">
        <f>Cassaro!G23</f>
        <v>0</v>
      </c>
      <c r="I23" s="22">
        <f>Ferla!G23</f>
        <v>0</v>
      </c>
      <c r="J23" s="22">
        <f>Floridia!G23</f>
        <v>0</v>
      </c>
      <c r="K23" s="22">
        <f>Francofonte!G23</f>
        <v>0</v>
      </c>
      <c r="L23" s="22">
        <f>Lentini!G23</f>
        <v>0</v>
      </c>
      <c r="M23" s="22">
        <f>Melilli!G23</f>
        <v>0</v>
      </c>
      <c r="N23" s="22">
        <f>'PalazzoloA.'!G23</f>
        <v>0</v>
      </c>
      <c r="O23" s="22">
        <f>'PrioloG.'!G23</f>
        <v>0</v>
      </c>
      <c r="P23" s="22">
        <f>Siracusa!G23</f>
        <v>1.046</v>
      </c>
      <c r="Q23" s="22">
        <f>Solarino!G23</f>
        <v>0</v>
      </c>
      <c r="R23" s="22">
        <f>Sortino!G23</f>
        <v>0</v>
      </c>
      <c r="S23" s="102">
        <f t="shared" si="0"/>
        <v>14.245999999999999</v>
      </c>
    </row>
    <row r="24" spans="1:19" ht="13.5" customHeight="1">
      <c r="A24" s="2" t="s">
        <v>35</v>
      </c>
      <c r="B24" s="11" t="s">
        <v>36</v>
      </c>
      <c r="C24" s="19">
        <f>Augusta!G24</f>
        <v>0</v>
      </c>
      <c r="D24" s="22">
        <f>Buccheri!G24</f>
        <v>0</v>
      </c>
      <c r="E24" s="22">
        <f>Buscemi!G24</f>
        <v>0</v>
      </c>
      <c r="F24" s="23">
        <f>'CanicattiniB.'!G24</f>
        <v>12.5</v>
      </c>
      <c r="G24" s="23">
        <f>Carlentini!G24</f>
        <v>0</v>
      </c>
      <c r="H24" s="22">
        <f>Cassaro!G24</f>
        <v>0</v>
      </c>
      <c r="I24" s="22">
        <f>Ferla!G24</f>
        <v>0</v>
      </c>
      <c r="J24" s="22">
        <f>Floridia!G24</f>
        <v>0</v>
      </c>
      <c r="K24" s="22">
        <f>Francofonte!G24</f>
        <v>0</v>
      </c>
      <c r="L24" s="22">
        <f>Lentini!G24</f>
        <v>0</v>
      </c>
      <c r="M24" s="22">
        <f>Melilli!G24</f>
        <v>0</v>
      </c>
      <c r="N24" s="22">
        <f>'PalazzoloA.'!G24</f>
        <v>0</v>
      </c>
      <c r="O24" s="22">
        <f>'PrioloG.'!G24</f>
        <v>0</v>
      </c>
      <c r="P24" s="22">
        <f>Siracusa!G24</f>
        <v>11.885</v>
      </c>
      <c r="Q24" s="22">
        <f>Solarino!G24</f>
        <v>0</v>
      </c>
      <c r="R24" s="22">
        <f>Sortino!G24</f>
        <v>0</v>
      </c>
      <c r="S24" s="102">
        <f t="shared" si="0"/>
        <v>24.384999999999998</v>
      </c>
    </row>
    <row r="25" spans="1:19" ht="13.5" customHeight="1">
      <c r="A25" s="176" t="s">
        <v>37</v>
      </c>
      <c r="B25" s="122" t="s">
        <v>38</v>
      </c>
      <c r="C25" s="19">
        <f>Augusta!G25</f>
        <v>0</v>
      </c>
      <c r="D25" s="22">
        <f>Buccheri!G25</f>
        <v>0</v>
      </c>
      <c r="E25" s="22">
        <f>Buscemi!G25</f>
        <v>0</v>
      </c>
      <c r="F25" s="23">
        <f>'CanicattiniB.'!G25</f>
        <v>0</v>
      </c>
      <c r="G25" s="23">
        <f>Carlentini!G25</f>
        <v>0</v>
      </c>
      <c r="H25" s="22">
        <f>Cassaro!G25</f>
        <v>0</v>
      </c>
      <c r="I25" s="22">
        <f>Ferla!G25</f>
        <v>0</v>
      </c>
      <c r="J25" s="22">
        <f>Floridia!G25</f>
        <v>0</v>
      </c>
      <c r="K25" s="22">
        <f>Francofonte!G25</f>
        <v>0</v>
      </c>
      <c r="L25" s="22">
        <f>Lentini!G25</f>
        <v>0</v>
      </c>
      <c r="M25" s="22">
        <f>Melilli!G25</f>
        <v>0</v>
      </c>
      <c r="N25" s="22">
        <f>'PalazzoloA.'!G25</f>
        <v>0</v>
      </c>
      <c r="O25" s="22">
        <f>'PrioloG.'!G25</f>
        <v>0</v>
      </c>
      <c r="P25" s="22">
        <f>Siracusa!G25</f>
        <v>0</v>
      </c>
      <c r="Q25" s="22">
        <f>Solarino!G25</f>
        <v>0</v>
      </c>
      <c r="R25" s="22">
        <f>Sortino!G25</f>
        <v>0</v>
      </c>
      <c r="S25" s="102">
        <f t="shared" si="0"/>
        <v>0</v>
      </c>
    </row>
    <row r="26" spans="1:19" ht="13.5" customHeight="1">
      <c r="A26" s="177"/>
      <c r="B26" s="122" t="s">
        <v>39</v>
      </c>
      <c r="C26" s="19">
        <f>Augusta!G26</f>
        <v>135.16</v>
      </c>
      <c r="D26" s="22">
        <f>Buccheri!G26</f>
        <v>0</v>
      </c>
      <c r="E26" s="22">
        <f>Buscemi!G26</f>
        <v>0</v>
      </c>
      <c r="F26" s="23">
        <f>'CanicattiniB.'!G26</f>
        <v>20.400000000000002</v>
      </c>
      <c r="G26" s="23">
        <f>Carlentini!G26</f>
        <v>0</v>
      </c>
      <c r="H26" s="22">
        <f>Cassaro!G26</f>
        <v>0</v>
      </c>
      <c r="I26" s="22">
        <f>Ferla!G26</f>
        <v>0</v>
      </c>
      <c r="J26" s="22">
        <f>Floridia!G26</f>
        <v>11.16</v>
      </c>
      <c r="K26" s="22">
        <f>Francofonte!G26</f>
        <v>0</v>
      </c>
      <c r="L26" s="22">
        <f>Lentini!G26</f>
        <v>17.78</v>
      </c>
      <c r="M26" s="22">
        <f>Melilli!G26</f>
        <v>11.82</v>
      </c>
      <c r="N26" s="22">
        <f>'PalazzoloA.'!G26</f>
        <v>28.96</v>
      </c>
      <c r="O26" s="22">
        <f>'PrioloG.'!G26</f>
        <v>53.19</v>
      </c>
      <c r="P26" s="22">
        <f>Siracusa!G26</f>
        <v>542.27</v>
      </c>
      <c r="Q26" s="22">
        <f>Solarino!G26</f>
        <v>46.879999999999995</v>
      </c>
      <c r="R26" s="22">
        <f>Sortino!G26</f>
        <v>0</v>
      </c>
      <c r="S26" s="102">
        <f t="shared" si="0"/>
        <v>867.62</v>
      </c>
    </row>
    <row r="27" spans="1:19" ht="9" customHeight="1">
      <c r="A27" s="178" t="s">
        <v>155</v>
      </c>
      <c r="B27" s="10" t="s">
        <v>42</v>
      </c>
      <c r="C27" s="19">
        <f>Augusta!G27</f>
        <v>0</v>
      </c>
      <c r="D27" s="22">
        <f>Buccheri!G27</f>
        <v>0</v>
      </c>
      <c r="E27" s="22">
        <f>Buscemi!G27</f>
        <v>0</v>
      </c>
      <c r="F27" s="23">
        <f>'CanicattiniB.'!G27</f>
        <v>0</v>
      </c>
      <c r="G27" s="23">
        <f>Carlentini!G27</f>
        <v>0</v>
      </c>
      <c r="H27" s="22">
        <f>Cassaro!G27</f>
        <v>0</v>
      </c>
      <c r="I27" s="22">
        <f>Ferla!G27</f>
        <v>0</v>
      </c>
      <c r="J27" s="22">
        <f>Floridia!G27</f>
        <v>0</v>
      </c>
      <c r="K27" s="22">
        <f>Francofonte!G27</f>
        <v>0</v>
      </c>
      <c r="L27" s="22">
        <f>Lentini!G27</f>
        <v>0</v>
      </c>
      <c r="M27" s="22">
        <f>Melilli!G27</f>
        <v>0</v>
      </c>
      <c r="N27" s="22">
        <f>'PalazzoloA.'!G27</f>
        <v>0</v>
      </c>
      <c r="O27" s="22">
        <f>'PrioloG.'!G27</f>
        <v>0</v>
      </c>
      <c r="P27" s="22">
        <f>Siracusa!G27</f>
        <v>0</v>
      </c>
      <c r="Q27" s="22">
        <f>Solarino!G27</f>
        <v>0</v>
      </c>
      <c r="R27" s="22">
        <f>Sortino!G27</f>
        <v>0</v>
      </c>
      <c r="S27" s="102">
        <f t="shared" si="0"/>
        <v>0</v>
      </c>
    </row>
    <row r="28" spans="1:19" ht="9.75" customHeight="1">
      <c r="A28" s="179"/>
      <c r="B28" s="12" t="s">
        <v>43</v>
      </c>
      <c r="C28" s="19">
        <f>Augusta!G28</f>
        <v>0</v>
      </c>
      <c r="D28" s="22">
        <f>Buccheri!G28</f>
        <v>0</v>
      </c>
      <c r="E28" s="22">
        <f>Buscemi!G28</f>
        <v>0</v>
      </c>
      <c r="F28" s="23">
        <f>'CanicattiniB.'!G28</f>
        <v>0</v>
      </c>
      <c r="G28" s="23">
        <f>Carlentini!G28</f>
        <v>0</v>
      </c>
      <c r="H28" s="22">
        <f>Cassaro!G28</f>
        <v>0</v>
      </c>
      <c r="I28" s="22">
        <f>Ferla!G28</f>
        <v>0</v>
      </c>
      <c r="J28" s="22">
        <f>Floridia!G28</f>
        <v>0</v>
      </c>
      <c r="K28" s="22">
        <f>Francofonte!G28</f>
        <v>0</v>
      </c>
      <c r="L28" s="22">
        <f>Lentini!G28</f>
        <v>0</v>
      </c>
      <c r="M28" s="22">
        <f>Melilli!G28</f>
        <v>0</v>
      </c>
      <c r="N28" s="22">
        <f>'PalazzoloA.'!G28</f>
        <v>0</v>
      </c>
      <c r="O28" s="22">
        <f>'PrioloG.'!G28</f>
        <v>0</v>
      </c>
      <c r="P28" s="22">
        <f>Siracusa!G28</f>
        <v>0</v>
      </c>
      <c r="Q28" s="22">
        <f>Solarino!G28</f>
        <v>0</v>
      </c>
      <c r="R28" s="22">
        <f>Sortino!G28</f>
        <v>0</v>
      </c>
      <c r="S28" s="102">
        <f t="shared" si="0"/>
        <v>0</v>
      </c>
    </row>
    <row r="29" spans="1:19" ht="9" customHeight="1">
      <c r="A29" s="179"/>
      <c r="B29" s="10" t="s">
        <v>40</v>
      </c>
      <c r="C29" s="19">
        <f>Augusta!G29</f>
        <v>0</v>
      </c>
      <c r="D29" s="22">
        <f>Buccheri!G29</f>
        <v>0</v>
      </c>
      <c r="E29" s="22">
        <f>Buscemi!G29</f>
        <v>0</v>
      </c>
      <c r="F29" s="23">
        <f>'CanicattiniB.'!G29</f>
        <v>0</v>
      </c>
      <c r="G29" s="23">
        <f>Carlentini!G29</f>
        <v>0</v>
      </c>
      <c r="H29" s="22">
        <f>Cassaro!G29</f>
        <v>0</v>
      </c>
      <c r="I29" s="22">
        <f>Ferla!G29</f>
        <v>0</v>
      </c>
      <c r="J29" s="22">
        <f>Floridia!G29</f>
        <v>0</v>
      </c>
      <c r="K29" s="22">
        <f>Francofonte!G29</f>
        <v>0</v>
      </c>
      <c r="L29" s="22">
        <f>Lentini!G29</f>
        <v>0</v>
      </c>
      <c r="M29" s="22">
        <f>Melilli!G29</f>
        <v>0</v>
      </c>
      <c r="N29" s="22">
        <f>'PalazzoloA.'!G29</f>
        <v>0</v>
      </c>
      <c r="O29" s="22">
        <f>'PrioloG.'!G29</f>
        <v>0</v>
      </c>
      <c r="P29" s="22">
        <f>Siracusa!G29</f>
        <v>0</v>
      </c>
      <c r="Q29" s="22">
        <f>Solarino!G29</f>
        <v>0</v>
      </c>
      <c r="R29" s="22">
        <f>Sortino!G29</f>
        <v>0</v>
      </c>
      <c r="S29" s="102">
        <f t="shared" si="0"/>
        <v>0</v>
      </c>
    </row>
    <row r="30" spans="1:19" ht="9.75" customHeight="1">
      <c r="A30" s="179"/>
      <c r="B30" s="12" t="s">
        <v>43</v>
      </c>
      <c r="C30" s="19">
        <f>Augusta!G30</f>
        <v>0</v>
      </c>
      <c r="D30" s="22">
        <f>Buccheri!G30</f>
        <v>0</v>
      </c>
      <c r="E30" s="22">
        <f>Buscemi!G30</f>
        <v>0</v>
      </c>
      <c r="F30" s="23">
        <f>'CanicattiniB.'!G30</f>
        <v>0</v>
      </c>
      <c r="G30" s="23">
        <f>Carlentini!G30</f>
        <v>0</v>
      </c>
      <c r="H30" s="22">
        <f>Cassaro!G30</f>
        <v>0</v>
      </c>
      <c r="I30" s="22">
        <f>Ferla!G30</f>
        <v>0</v>
      </c>
      <c r="J30" s="22">
        <f>Floridia!G30</f>
        <v>0</v>
      </c>
      <c r="K30" s="22">
        <f>Francofonte!G30</f>
        <v>0</v>
      </c>
      <c r="L30" s="22">
        <f>Lentini!G30</f>
        <v>0</v>
      </c>
      <c r="M30" s="22">
        <f>Melilli!G30</f>
        <v>0</v>
      </c>
      <c r="N30" s="22">
        <f>'PalazzoloA.'!G30</f>
        <v>0</v>
      </c>
      <c r="O30" s="22">
        <f>'PrioloG.'!G30</f>
        <v>0</v>
      </c>
      <c r="P30" s="22">
        <f>Siracusa!G30</f>
        <v>0</v>
      </c>
      <c r="Q30" s="22">
        <f>Solarino!G30</f>
        <v>0</v>
      </c>
      <c r="R30" s="22">
        <f>Sortino!G30</f>
        <v>0</v>
      </c>
      <c r="S30" s="102">
        <f t="shared" si="0"/>
        <v>0</v>
      </c>
    </row>
    <row r="31" spans="1:19" ht="15.75" customHeight="1">
      <c r="A31" s="180"/>
      <c r="B31" s="11" t="s">
        <v>41</v>
      </c>
      <c r="C31" s="19">
        <f>Augusta!G31</f>
        <v>0</v>
      </c>
      <c r="D31" s="22">
        <f>Buccheri!G31</f>
        <v>0</v>
      </c>
      <c r="E31" s="22">
        <f>Buscemi!G31</f>
        <v>0</v>
      </c>
      <c r="F31" s="23">
        <f>'CanicattiniB.'!G31</f>
        <v>0</v>
      </c>
      <c r="G31" s="23">
        <f>Carlentini!G31</f>
        <v>0</v>
      </c>
      <c r="H31" s="22">
        <f>Cassaro!G31</f>
        <v>0</v>
      </c>
      <c r="I31" s="22">
        <f>Ferla!G31</f>
        <v>0</v>
      </c>
      <c r="J31" s="22">
        <f>Floridia!G31</f>
        <v>0</v>
      </c>
      <c r="K31" s="22">
        <f>Francofonte!G31</f>
        <v>0</v>
      </c>
      <c r="L31" s="22">
        <f>Lentini!G31</f>
        <v>0</v>
      </c>
      <c r="M31" s="22">
        <f>Melilli!G31</f>
        <v>0</v>
      </c>
      <c r="N31" s="22">
        <f>'PalazzoloA.'!G31</f>
        <v>0</v>
      </c>
      <c r="O31" s="22">
        <f>'PrioloG.'!G31</f>
        <v>0</v>
      </c>
      <c r="P31" s="22">
        <f>Siracusa!G31</f>
        <v>0</v>
      </c>
      <c r="Q31" s="22">
        <f>Solarino!G31</f>
        <v>0</v>
      </c>
      <c r="R31" s="22">
        <f>Sortino!G31</f>
        <v>0</v>
      </c>
      <c r="S31" s="102">
        <f t="shared" si="0"/>
        <v>0</v>
      </c>
    </row>
    <row r="32" spans="1:19" ht="13.5" customHeight="1">
      <c r="A32" s="176" t="s">
        <v>44</v>
      </c>
      <c r="B32" s="122" t="s">
        <v>45</v>
      </c>
      <c r="C32" s="19">
        <f>Augusta!G32</f>
        <v>0</v>
      </c>
      <c r="D32" s="22">
        <f>Buccheri!G32</f>
        <v>0</v>
      </c>
      <c r="E32" s="22">
        <f>Buscemi!G32</f>
        <v>0</v>
      </c>
      <c r="F32" s="23">
        <f>'CanicattiniB.'!G32</f>
        <v>0</v>
      </c>
      <c r="G32" s="23">
        <f>Carlentini!G32</f>
        <v>0</v>
      </c>
      <c r="H32" s="22">
        <f>Cassaro!G32</f>
        <v>0</v>
      </c>
      <c r="I32" s="22">
        <f>Ferla!G32</f>
        <v>0</v>
      </c>
      <c r="J32" s="22">
        <f>Floridia!G32</f>
        <v>0</v>
      </c>
      <c r="K32" s="22">
        <f>Francofonte!G32</f>
        <v>0</v>
      </c>
      <c r="L32" s="22">
        <f>Lentini!G32</f>
        <v>0</v>
      </c>
      <c r="M32" s="22">
        <f>Melilli!G32</f>
        <v>0</v>
      </c>
      <c r="N32" s="22">
        <f>'PalazzoloA.'!G32</f>
        <v>0</v>
      </c>
      <c r="O32" s="22">
        <f>'PrioloG.'!G32</f>
        <v>0</v>
      </c>
      <c r="P32" s="22">
        <f>Siracusa!G32</f>
        <v>0</v>
      </c>
      <c r="Q32" s="22">
        <f>Solarino!G32</f>
        <v>0</v>
      </c>
      <c r="R32" s="22">
        <f>Sortino!G32</f>
        <v>0</v>
      </c>
      <c r="S32" s="102">
        <f t="shared" si="0"/>
        <v>0</v>
      </c>
    </row>
    <row r="33" spans="1:19" ht="13.5" customHeight="1">
      <c r="A33" s="177"/>
      <c r="B33" s="122" t="s">
        <v>46</v>
      </c>
      <c r="C33" s="19">
        <f>Augusta!G33</f>
        <v>0</v>
      </c>
      <c r="D33" s="22">
        <f>Buccheri!G33</f>
        <v>0</v>
      </c>
      <c r="E33" s="22">
        <f>Buscemi!G33</f>
        <v>0.02</v>
      </c>
      <c r="F33" s="23">
        <f>'CanicattiniB.'!G33</f>
        <v>0.08</v>
      </c>
      <c r="G33" s="23">
        <f>Carlentini!G33</f>
        <v>0</v>
      </c>
      <c r="H33" s="22">
        <f>Cassaro!G33</f>
        <v>0.01</v>
      </c>
      <c r="I33" s="22">
        <f>Ferla!G33</f>
        <v>0</v>
      </c>
      <c r="J33" s="22">
        <f>Floridia!G33</f>
        <v>0.09</v>
      </c>
      <c r="K33" s="22">
        <f>Francofonte!G33</f>
        <v>0</v>
      </c>
      <c r="L33" s="22">
        <f>Lentini!G33</f>
        <v>0</v>
      </c>
      <c r="M33" s="22">
        <f>Melilli!G33</f>
        <v>0</v>
      </c>
      <c r="N33" s="22">
        <f>'PalazzoloA.'!G33</f>
        <v>0.05</v>
      </c>
      <c r="O33" s="22">
        <f>'PrioloG.'!G33</f>
        <v>0</v>
      </c>
      <c r="P33" s="22">
        <f>Siracusa!G33</f>
        <v>1.3060000000000003</v>
      </c>
      <c r="Q33" s="22">
        <f>Solarino!G33</f>
        <v>0.015</v>
      </c>
      <c r="R33" s="22">
        <f>Sortino!G33</f>
        <v>0.08</v>
      </c>
      <c r="S33" s="102">
        <f t="shared" si="0"/>
        <v>1.6510000000000002</v>
      </c>
    </row>
    <row r="34" spans="1:19" ht="13.5" customHeight="1">
      <c r="A34" s="176" t="s">
        <v>47</v>
      </c>
      <c r="B34" s="122" t="s">
        <v>141</v>
      </c>
      <c r="C34" s="19">
        <f>Augusta!G34</f>
        <v>0</v>
      </c>
      <c r="D34" s="22">
        <f>Buccheri!G34</f>
        <v>0</v>
      </c>
      <c r="E34" s="22">
        <f>Buscemi!G34</f>
        <v>0</v>
      </c>
      <c r="F34" s="23">
        <f>'CanicattiniB.'!G34</f>
        <v>0</v>
      </c>
      <c r="G34" s="23">
        <f>Carlentini!G34</f>
        <v>0</v>
      </c>
      <c r="H34" s="22">
        <f>Cassaro!G34</f>
        <v>0</v>
      </c>
      <c r="I34" s="22">
        <f>Ferla!G34</f>
        <v>0</v>
      </c>
      <c r="J34" s="22">
        <f>Floridia!G34</f>
        <v>0</v>
      </c>
      <c r="K34" s="22">
        <f>Francofonte!G34</f>
        <v>0</v>
      </c>
      <c r="L34" s="22">
        <f>Lentini!G34</f>
        <v>0</v>
      </c>
      <c r="M34" s="22">
        <f>Melilli!G34</f>
        <v>0</v>
      </c>
      <c r="N34" s="22">
        <f>'PalazzoloA.'!G34</f>
        <v>0</v>
      </c>
      <c r="O34" s="22">
        <f>'PrioloG.'!G34</f>
        <v>0</v>
      </c>
      <c r="P34" s="22">
        <f>Siracusa!G34</f>
        <v>0.044500000000000005</v>
      </c>
      <c r="Q34" s="22">
        <f>Solarino!G34</f>
        <v>0</v>
      </c>
      <c r="R34" s="22">
        <f>Sortino!G34</f>
        <v>0</v>
      </c>
      <c r="S34" s="102">
        <f t="shared" si="0"/>
        <v>0.044500000000000005</v>
      </c>
    </row>
    <row r="35" spans="1:19" ht="13.5" customHeight="1">
      <c r="A35" s="177"/>
      <c r="B35" s="122" t="s">
        <v>48</v>
      </c>
      <c r="C35" s="19">
        <f>Augusta!G35</f>
        <v>0</v>
      </c>
      <c r="D35" s="22">
        <f>Buccheri!G35</f>
        <v>0</v>
      </c>
      <c r="E35" s="22">
        <f>Buscemi!G35</f>
        <v>0</v>
      </c>
      <c r="F35" s="23">
        <f>'CanicattiniB.'!G35</f>
        <v>0</v>
      </c>
      <c r="G35" s="23">
        <f>Carlentini!G35</f>
        <v>0</v>
      </c>
      <c r="H35" s="22">
        <f>Cassaro!G35</f>
        <v>0</v>
      </c>
      <c r="I35" s="22">
        <f>Ferla!G35</f>
        <v>0</v>
      </c>
      <c r="J35" s="22">
        <f>Floridia!G35</f>
        <v>0</v>
      </c>
      <c r="K35" s="22">
        <f>Francofonte!G35</f>
        <v>0</v>
      </c>
      <c r="L35" s="22">
        <f>Lentini!G35</f>
        <v>0</v>
      </c>
      <c r="M35" s="22">
        <f>Melilli!G35</f>
        <v>0</v>
      </c>
      <c r="N35" s="22">
        <f>'PalazzoloA.'!G35</f>
        <v>0</v>
      </c>
      <c r="O35" s="22">
        <f>'PrioloG.'!G35</f>
        <v>0</v>
      </c>
      <c r="P35" s="22">
        <f>Siracusa!G35</f>
        <v>0</v>
      </c>
      <c r="Q35" s="22">
        <f>Solarino!G35</f>
        <v>0</v>
      </c>
      <c r="R35" s="22">
        <f>Sortino!G35</f>
        <v>0</v>
      </c>
      <c r="S35" s="102">
        <f t="shared" si="0"/>
        <v>0</v>
      </c>
    </row>
    <row r="36" spans="1:19" ht="13.5" customHeight="1">
      <c r="A36" s="176" t="s">
        <v>49</v>
      </c>
      <c r="B36" s="122" t="s">
        <v>50</v>
      </c>
      <c r="C36" s="19">
        <f>Augusta!G36</f>
        <v>0</v>
      </c>
      <c r="D36" s="22">
        <f>Buccheri!G36</f>
        <v>0</v>
      </c>
      <c r="E36" s="22">
        <f>Buscemi!G36</f>
        <v>0</v>
      </c>
      <c r="F36" s="23">
        <f>'CanicattiniB.'!G36</f>
        <v>0</v>
      </c>
      <c r="G36" s="23">
        <f>Carlentini!G36</f>
        <v>0</v>
      </c>
      <c r="H36" s="22">
        <f>Cassaro!G36</f>
        <v>0</v>
      </c>
      <c r="I36" s="22">
        <f>Ferla!G36</f>
        <v>0</v>
      </c>
      <c r="J36" s="22">
        <f>Floridia!G36</f>
        <v>0</v>
      </c>
      <c r="K36" s="22">
        <f>Francofonte!G36</f>
        <v>0</v>
      </c>
      <c r="L36" s="22">
        <f>Lentini!G36</f>
        <v>0</v>
      </c>
      <c r="M36" s="22">
        <f>Melilli!G36</f>
        <v>0</v>
      </c>
      <c r="N36" s="22">
        <f>'PalazzoloA.'!G36</f>
        <v>0</v>
      </c>
      <c r="O36" s="22">
        <f>'PrioloG.'!G36</f>
        <v>0</v>
      </c>
      <c r="P36" s="22">
        <f>Siracusa!G36</f>
        <v>0</v>
      </c>
      <c r="Q36" s="22">
        <f>Solarino!G36</f>
        <v>0</v>
      </c>
      <c r="R36" s="22">
        <f>Sortino!G36</f>
        <v>0</v>
      </c>
      <c r="S36" s="102">
        <f t="shared" si="0"/>
        <v>0</v>
      </c>
    </row>
    <row r="37" spans="1:19" ht="13.5" customHeight="1">
      <c r="A37" s="177"/>
      <c r="B37" s="122" t="s">
        <v>51</v>
      </c>
      <c r="C37" s="19">
        <f>Augusta!G37</f>
        <v>0</v>
      </c>
      <c r="D37" s="22">
        <f>Buccheri!G37</f>
        <v>0</v>
      </c>
      <c r="E37" s="22">
        <f>Buscemi!G37</f>
        <v>0</v>
      </c>
      <c r="F37" s="23">
        <f>'CanicattiniB.'!G37</f>
        <v>0</v>
      </c>
      <c r="G37" s="23">
        <f>Carlentini!G37</f>
        <v>0</v>
      </c>
      <c r="H37" s="22">
        <f>Cassaro!G37</f>
        <v>0</v>
      </c>
      <c r="I37" s="22">
        <f>Ferla!G37</f>
        <v>0</v>
      </c>
      <c r="J37" s="22">
        <f>Floridia!G37</f>
        <v>0</v>
      </c>
      <c r="K37" s="22">
        <f>Francofonte!G37</f>
        <v>0</v>
      </c>
      <c r="L37" s="22">
        <f>Lentini!G37</f>
        <v>0</v>
      </c>
      <c r="M37" s="22">
        <f>Melilli!G37</f>
        <v>0</v>
      </c>
      <c r="N37" s="22">
        <f>'PalazzoloA.'!G37</f>
        <v>0</v>
      </c>
      <c r="O37" s="22">
        <f>'PrioloG.'!G37</f>
        <v>0</v>
      </c>
      <c r="P37" s="22">
        <f>Siracusa!G37</f>
        <v>0.197</v>
      </c>
      <c r="Q37" s="22">
        <f>Solarino!G37</f>
        <v>0.02</v>
      </c>
      <c r="R37" s="22">
        <f>Sortino!G37</f>
        <v>0</v>
      </c>
      <c r="S37" s="102">
        <f t="shared" si="0"/>
        <v>0.217</v>
      </c>
    </row>
    <row r="38" spans="1:19" ht="13.5" customHeight="1">
      <c r="A38" s="178" t="s">
        <v>149</v>
      </c>
      <c r="B38" s="122" t="s">
        <v>54</v>
      </c>
      <c r="C38" s="19">
        <f>Augusta!G38</f>
        <v>0</v>
      </c>
      <c r="D38" s="22">
        <f>Buccheri!G38</f>
        <v>0</v>
      </c>
      <c r="E38" s="22">
        <f>Buscemi!G38</f>
        <v>0</v>
      </c>
      <c r="F38" s="23">
        <f>'CanicattiniB.'!G38</f>
        <v>0</v>
      </c>
      <c r="G38" s="23">
        <f>Carlentini!G38</f>
        <v>0</v>
      </c>
      <c r="H38" s="22">
        <f>Cassaro!G38</f>
        <v>0</v>
      </c>
      <c r="I38" s="22">
        <f>Ferla!G38</f>
        <v>0</v>
      </c>
      <c r="J38" s="22">
        <f>Floridia!G38</f>
        <v>0</v>
      </c>
      <c r="K38" s="22">
        <f>Francofonte!G38</f>
        <v>0</v>
      </c>
      <c r="L38" s="22">
        <f>Lentini!G38</f>
        <v>0</v>
      </c>
      <c r="M38" s="22">
        <f>Melilli!G38</f>
        <v>0</v>
      </c>
      <c r="N38" s="22">
        <f>'PalazzoloA.'!G38</f>
        <v>0</v>
      </c>
      <c r="O38" s="22">
        <f>'PrioloG.'!G38</f>
        <v>0</v>
      </c>
      <c r="P38" s="22">
        <f>Siracusa!G38</f>
        <v>0</v>
      </c>
      <c r="Q38" s="22">
        <f>Solarino!G38</f>
        <v>0</v>
      </c>
      <c r="R38" s="22">
        <f>Sortino!G38</f>
        <v>0</v>
      </c>
      <c r="S38" s="102">
        <f t="shared" si="0"/>
        <v>0</v>
      </c>
    </row>
    <row r="39" spans="1:19" ht="13.5" customHeight="1">
      <c r="A39" s="185"/>
      <c r="B39" s="122" t="s">
        <v>55</v>
      </c>
      <c r="C39" s="19">
        <f>Augusta!G39</f>
        <v>0</v>
      </c>
      <c r="D39" s="22">
        <f>Buccheri!G39</f>
        <v>0</v>
      </c>
      <c r="E39" s="22">
        <f>Buscemi!G39</f>
        <v>0</v>
      </c>
      <c r="F39" s="23">
        <f>'CanicattiniB.'!G39</f>
        <v>0</v>
      </c>
      <c r="G39" s="23">
        <f>Carlentini!G39</f>
        <v>0</v>
      </c>
      <c r="H39" s="22">
        <f>Cassaro!G39</f>
        <v>0</v>
      </c>
      <c r="I39" s="22">
        <f>Ferla!G39</f>
        <v>0</v>
      </c>
      <c r="J39" s="22">
        <f>Floridia!G39</f>
        <v>0</v>
      </c>
      <c r="K39" s="22">
        <f>Francofonte!G39</f>
        <v>0</v>
      </c>
      <c r="L39" s="22">
        <f>Lentini!G39</f>
        <v>0</v>
      </c>
      <c r="M39" s="22">
        <f>Melilli!G39</f>
        <v>0</v>
      </c>
      <c r="N39" s="22">
        <f>'PalazzoloA.'!G39</f>
        <v>0</v>
      </c>
      <c r="O39" s="22">
        <f>'PrioloG.'!G39</f>
        <v>0</v>
      </c>
      <c r="P39" s="22">
        <f>Siracusa!G39</f>
        <v>0</v>
      </c>
      <c r="Q39" s="22">
        <f>Solarino!G39</f>
        <v>0</v>
      </c>
      <c r="R39" s="22">
        <f>Sortino!G39</f>
        <v>0</v>
      </c>
      <c r="S39" s="102">
        <f t="shared" si="0"/>
        <v>0</v>
      </c>
    </row>
    <row r="40" spans="1:19" ht="13.5" customHeight="1">
      <c r="A40" s="2" t="s">
        <v>56</v>
      </c>
      <c r="B40" s="122" t="s">
        <v>58</v>
      </c>
      <c r="C40" s="19">
        <f>Augusta!G40</f>
        <v>0.8500000000000001</v>
      </c>
      <c r="D40" s="22">
        <f>Buccheri!G40</f>
        <v>0</v>
      </c>
      <c r="E40" s="22">
        <f>Buscemi!G40</f>
        <v>0</v>
      </c>
      <c r="F40" s="23">
        <f>'CanicattiniB.'!G40</f>
        <v>0</v>
      </c>
      <c r="G40" s="23">
        <f>Carlentini!G40</f>
        <v>0</v>
      </c>
      <c r="H40" s="22">
        <f>Cassaro!G40</f>
        <v>0</v>
      </c>
      <c r="I40" s="22">
        <f>Ferla!G40</f>
        <v>0.1</v>
      </c>
      <c r="J40" s="22">
        <f>Floridia!G40</f>
        <v>1.36</v>
      </c>
      <c r="K40" s="22">
        <f>Francofonte!G40</f>
        <v>0</v>
      </c>
      <c r="L40" s="22">
        <f>Lentini!G40</f>
        <v>0</v>
      </c>
      <c r="M40" s="22">
        <f>Melilli!G40</f>
        <v>0</v>
      </c>
      <c r="N40" s="22">
        <f>'PalazzoloA.'!G40</f>
        <v>0.8150000000000001</v>
      </c>
      <c r="O40" s="22">
        <f>'PrioloG.'!G40</f>
        <v>0</v>
      </c>
      <c r="P40" s="22">
        <f>Siracusa!G40</f>
        <v>0</v>
      </c>
      <c r="Q40" s="22">
        <f>Solarino!G40</f>
        <v>0</v>
      </c>
      <c r="R40" s="22">
        <f>Sortino!G40</f>
        <v>0.25</v>
      </c>
      <c r="S40" s="102">
        <f t="shared" si="0"/>
        <v>3.375</v>
      </c>
    </row>
    <row r="41" spans="1:19" ht="13.5" customHeight="1">
      <c r="A41" s="2" t="s">
        <v>57</v>
      </c>
      <c r="B41" s="122" t="s">
        <v>89</v>
      </c>
      <c r="C41" s="19">
        <f>Augusta!G41</f>
        <v>0</v>
      </c>
      <c r="D41" s="22">
        <f>Buccheri!G41</f>
        <v>0</v>
      </c>
      <c r="E41" s="22">
        <f>Buscemi!G41</f>
        <v>0</v>
      </c>
      <c r="F41" s="23">
        <f>'CanicattiniB.'!G41</f>
        <v>0</v>
      </c>
      <c r="G41" s="23">
        <f>Carlentini!G41</f>
        <v>0</v>
      </c>
      <c r="H41" s="22">
        <f>Cassaro!G41</f>
        <v>0</v>
      </c>
      <c r="I41" s="22">
        <f>Ferla!G41</f>
        <v>0</v>
      </c>
      <c r="J41" s="22">
        <f>Floridia!G41</f>
        <v>0</v>
      </c>
      <c r="K41" s="22">
        <f>Francofonte!G41</f>
        <v>0</v>
      </c>
      <c r="L41" s="22">
        <f>Lentini!G41</f>
        <v>0</v>
      </c>
      <c r="M41" s="22">
        <f>Melilli!G41</f>
        <v>0</v>
      </c>
      <c r="N41" s="22">
        <f>'PalazzoloA.'!G41</f>
        <v>0</v>
      </c>
      <c r="O41" s="22">
        <f>'PrioloG.'!G41</f>
        <v>0</v>
      </c>
      <c r="P41" s="22">
        <f>Siracusa!G41</f>
        <v>0</v>
      </c>
      <c r="Q41" s="22">
        <f>Solarino!G41</f>
        <v>0</v>
      </c>
      <c r="R41" s="22">
        <f>Sortino!G41</f>
        <v>0</v>
      </c>
      <c r="S41" s="102">
        <f t="shared" si="0"/>
        <v>0</v>
      </c>
    </row>
    <row r="42" spans="1:19" ht="13.5" customHeight="1">
      <c r="A42" s="93" t="s">
        <v>91</v>
      </c>
      <c r="B42" s="11" t="s">
        <v>92</v>
      </c>
      <c r="C42" s="19">
        <f>Augusta!G42</f>
        <v>0</v>
      </c>
      <c r="D42" s="22">
        <f>Buccheri!G42</f>
        <v>0</v>
      </c>
      <c r="E42" s="22">
        <f>Buscemi!G42</f>
        <v>0</v>
      </c>
      <c r="F42" s="23">
        <f>'CanicattiniB.'!G42</f>
        <v>0</v>
      </c>
      <c r="G42" s="23">
        <f>Carlentini!G42</f>
        <v>0</v>
      </c>
      <c r="H42" s="22">
        <f>Cassaro!G42</f>
        <v>0</v>
      </c>
      <c r="I42" s="22">
        <f>Ferla!G42</f>
        <v>0</v>
      </c>
      <c r="J42" s="22">
        <f>Floridia!G42</f>
        <v>0</v>
      </c>
      <c r="K42" s="22">
        <f>Francofonte!G42</f>
        <v>0</v>
      </c>
      <c r="L42" s="22">
        <f>Lentini!G42</f>
        <v>0</v>
      </c>
      <c r="M42" s="22">
        <f>Melilli!G42</f>
        <v>0</v>
      </c>
      <c r="N42" s="22">
        <f>'PalazzoloA.'!G42</f>
        <v>0</v>
      </c>
      <c r="O42" s="22">
        <f>'PrioloG.'!G42</f>
        <v>0</v>
      </c>
      <c r="P42" s="22">
        <f>Siracusa!G42</f>
        <v>0</v>
      </c>
      <c r="Q42" s="22">
        <f>Solarino!G42</f>
        <v>0</v>
      </c>
      <c r="R42" s="22">
        <f>Sortino!G42</f>
        <v>0</v>
      </c>
      <c r="S42" s="102">
        <f t="shared" si="0"/>
        <v>0</v>
      </c>
    </row>
    <row r="43" spans="1:19" ht="13.5" customHeight="1">
      <c r="A43" s="93" t="s">
        <v>138</v>
      </c>
      <c r="B43" s="11" t="s">
        <v>137</v>
      </c>
      <c r="C43" s="19">
        <f>Augusta!G43</f>
        <v>0</v>
      </c>
      <c r="D43" s="22">
        <f>Buccheri!G43</f>
        <v>0</v>
      </c>
      <c r="E43" s="22">
        <f>Buscemi!G43</f>
        <v>0</v>
      </c>
      <c r="F43" s="23">
        <f>'CanicattiniB.'!G43</f>
        <v>0</v>
      </c>
      <c r="G43" s="23">
        <f>Carlentini!G43</f>
        <v>0</v>
      </c>
      <c r="H43" s="22">
        <f>Cassaro!G43</f>
        <v>0</v>
      </c>
      <c r="I43" s="22">
        <f>Ferla!G43</f>
        <v>0</v>
      </c>
      <c r="J43" s="22">
        <f>Floridia!G43</f>
        <v>0</v>
      </c>
      <c r="K43" s="22">
        <f>Francofonte!G43</f>
        <v>0</v>
      </c>
      <c r="L43" s="22">
        <f>Lentini!G43</f>
        <v>0</v>
      </c>
      <c r="M43" s="22">
        <f>Melilli!G43</f>
        <v>0</v>
      </c>
      <c r="N43" s="22">
        <f>'PalazzoloA.'!G43</f>
        <v>0</v>
      </c>
      <c r="O43" s="22">
        <f>'PrioloG.'!G43</f>
        <v>0</v>
      </c>
      <c r="P43" s="22">
        <f>Siracusa!G43</f>
        <v>0</v>
      </c>
      <c r="Q43" s="22">
        <f>Solarino!G43</f>
        <v>0</v>
      </c>
      <c r="R43" s="22">
        <f>Sortino!G43</f>
        <v>0</v>
      </c>
      <c r="S43" s="102">
        <f t="shared" si="0"/>
        <v>0</v>
      </c>
    </row>
    <row r="44" spans="1:19" ht="21.75" customHeight="1">
      <c r="A44" s="96" t="s">
        <v>142</v>
      </c>
      <c r="B44" s="97" t="s">
        <v>130</v>
      </c>
      <c r="C44" s="19">
        <f>Augusta!G44</f>
        <v>0</v>
      </c>
      <c r="D44" s="22">
        <f>Buccheri!G44</f>
        <v>0</v>
      </c>
      <c r="E44" s="22">
        <f>Buscemi!G44</f>
        <v>0</v>
      </c>
      <c r="F44" s="23">
        <f>'CanicattiniB.'!G44</f>
        <v>0</v>
      </c>
      <c r="G44" s="23">
        <f>Carlentini!G44</f>
        <v>0</v>
      </c>
      <c r="H44" s="22">
        <f>Cassaro!G44</f>
        <v>0</v>
      </c>
      <c r="I44" s="22">
        <f>Ferla!G44</f>
        <v>0</v>
      </c>
      <c r="J44" s="22">
        <f>Floridia!G44</f>
        <v>0</v>
      </c>
      <c r="K44" s="22">
        <f>Francofonte!G44</f>
        <v>0</v>
      </c>
      <c r="L44" s="22">
        <f>Lentini!G44</f>
        <v>0</v>
      </c>
      <c r="M44" s="22">
        <f>Melilli!G44</f>
        <v>0</v>
      </c>
      <c r="N44" s="22">
        <f>'PalazzoloA.'!G44</f>
        <v>0</v>
      </c>
      <c r="O44" s="22">
        <f>'PrioloG.'!G44</f>
        <v>0</v>
      </c>
      <c r="P44" s="22">
        <f>Siracusa!G44</f>
        <v>0</v>
      </c>
      <c r="Q44" s="22">
        <f>Solarino!G44</f>
        <v>0</v>
      </c>
      <c r="R44" s="22">
        <f>Sortino!G44</f>
        <v>0</v>
      </c>
      <c r="S44" s="117">
        <f t="shared" si="0"/>
        <v>0</v>
      </c>
    </row>
    <row r="45" spans="1:19" ht="13.5" customHeight="1">
      <c r="A45" s="93" t="s">
        <v>139</v>
      </c>
      <c r="B45" s="11" t="s">
        <v>129</v>
      </c>
      <c r="C45" s="19">
        <f>Augusta!G45</f>
        <v>0</v>
      </c>
      <c r="D45" s="22">
        <f>Buccheri!G45</f>
        <v>0</v>
      </c>
      <c r="E45" s="22">
        <f>Buscemi!G45</f>
        <v>0</v>
      </c>
      <c r="F45" s="23">
        <f>'CanicattiniB.'!G45</f>
        <v>0</v>
      </c>
      <c r="G45" s="23">
        <f>Carlentini!G45</f>
        <v>0</v>
      </c>
      <c r="H45" s="22">
        <f>Cassaro!G45</f>
        <v>0</v>
      </c>
      <c r="I45" s="22">
        <f>Ferla!G45</f>
        <v>0</v>
      </c>
      <c r="J45" s="22">
        <f>Floridia!G45</f>
        <v>0</v>
      </c>
      <c r="K45" s="22">
        <f>Francofonte!G45</f>
        <v>0</v>
      </c>
      <c r="L45" s="22">
        <f>Lentini!G45</f>
        <v>0</v>
      </c>
      <c r="M45" s="22">
        <f>Melilli!G45</f>
        <v>0</v>
      </c>
      <c r="N45" s="22">
        <f>'PalazzoloA.'!G45</f>
        <v>0</v>
      </c>
      <c r="O45" s="22">
        <f>'PrioloG.'!G45</f>
        <v>0</v>
      </c>
      <c r="P45" s="22">
        <f>Siracusa!G45</f>
        <v>0</v>
      </c>
      <c r="Q45" s="22">
        <f>Solarino!G45</f>
        <v>0</v>
      </c>
      <c r="R45" s="22">
        <f>Sortino!G45</f>
        <v>0</v>
      </c>
      <c r="S45" s="102">
        <f t="shared" si="0"/>
        <v>0</v>
      </c>
    </row>
    <row r="46" spans="1:19" ht="13.5" customHeight="1">
      <c r="A46" s="93" t="s">
        <v>143</v>
      </c>
      <c r="B46" s="11" t="s">
        <v>94</v>
      </c>
      <c r="C46" s="19">
        <f>Augusta!G46</f>
        <v>0</v>
      </c>
      <c r="D46" s="22">
        <f>Buccheri!G46</f>
        <v>0</v>
      </c>
      <c r="E46" s="22">
        <f>Buscemi!G46</f>
        <v>0</v>
      </c>
      <c r="F46" s="23">
        <f>'CanicattiniB.'!G46</f>
        <v>0</v>
      </c>
      <c r="G46" s="23">
        <f>Carlentini!G46</f>
        <v>10.48</v>
      </c>
      <c r="H46" s="22">
        <f>Cassaro!G46</f>
        <v>0</v>
      </c>
      <c r="I46" s="22">
        <f>Ferla!G46</f>
        <v>0.31</v>
      </c>
      <c r="J46" s="22">
        <f>Floridia!G46</f>
        <v>0</v>
      </c>
      <c r="K46" s="22">
        <f>Francofonte!G46</f>
        <v>0</v>
      </c>
      <c r="L46" s="22">
        <f>Lentini!G46</f>
        <v>0</v>
      </c>
      <c r="M46" s="22">
        <f>Melilli!G46</f>
        <v>0</v>
      </c>
      <c r="N46" s="22">
        <f>'PalazzoloA.'!G46</f>
        <v>0</v>
      </c>
      <c r="O46" s="22">
        <f>'PrioloG.'!G46</f>
        <v>0</v>
      </c>
      <c r="P46" s="22">
        <f>Siracusa!G46</f>
        <v>0</v>
      </c>
      <c r="Q46" s="22">
        <f>Solarino!G46</f>
        <v>0</v>
      </c>
      <c r="R46" s="22">
        <f>Sortino!G46</f>
        <v>0</v>
      </c>
      <c r="S46" s="102">
        <f t="shared" si="0"/>
        <v>10.790000000000001</v>
      </c>
    </row>
    <row r="47" spans="1:19" ht="13.5" customHeight="1">
      <c r="A47" s="93" t="s">
        <v>144</v>
      </c>
      <c r="B47" s="11" t="s">
        <v>95</v>
      </c>
      <c r="C47" s="19">
        <f>Augusta!G47</f>
        <v>0</v>
      </c>
      <c r="D47" s="22">
        <f>Buccheri!G47</f>
        <v>0</v>
      </c>
      <c r="E47" s="22">
        <f>Buscemi!G47</f>
        <v>0</v>
      </c>
      <c r="F47" s="23">
        <f>'CanicattiniB.'!G47</f>
        <v>0</v>
      </c>
      <c r="G47" s="23">
        <f>Carlentini!G47</f>
        <v>0</v>
      </c>
      <c r="H47" s="22">
        <f>Cassaro!G47</f>
        <v>0</v>
      </c>
      <c r="I47" s="22">
        <f>Ferla!G47</f>
        <v>0</v>
      </c>
      <c r="J47" s="22">
        <f>Floridia!G47</f>
        <v>0</v>
      </c>
      <c r="K47" s="22">
        <f>Francofonte!G47</f>
        <v>0</v>
      </c>
      <c r="L47" s="22">
        <f>Lentini!G47</f>
        <v>0</v>
      </c>
      <c r="M47" s="22">
        <f>Melilli!G47</f>
        <v>0</v>
      </c>
      <c r="N47" s="22">
        <f>'PalazzoloA.'!G47</f>
        <v>0</v>
      </c>
      <c r="O47" s="22">
        <f>'PrioloG.'!G47</f>
        <v>0</v>
      </c>
      <c r="P47" s="22">
        <f>Siracusa!G47</f>
        <v>0</v>
      </c>
      <c r="Q47" s="22">
        <f>Solarino!G47</f>
        <v>0</v>
      </c>
      <c r="R47" s="22">
        <f>Sortino!G47</f>
        <v>0</v>
      </c>
      <c r="S47" s="102">
        <f t="shared" si="0"/>
        <v>0</v>
      </c>
    </row>
    <row r="48" spans="1:19" ht="13.5" customHeight="1">
      <c r="A48" s="93" t="s">
        <v>145</v>
      </c>
      <c r="B48" s="122" t="s">
        <v>146</v>
      </c>
      <c r="C48" s="19">
        <f>Augusta!G48</f>
        <v>0</v>
      </c>
      <c r="D48" s="22">
        <f>Buccheri!G48</f>
        <v>0</v>
      </c>
      <c r="E48" s="22">
        <f>Buscemi!G48</f>
        <v>0</v>
      </c>
      <c r="F48" s="23">
        <f>'CanicattiniB.'!G48</f>
        <v>0</v>
      </c>
      <c r="G48" s="23">
        <f>Carlentini!G48</f>
        <v>0</v>
      </c>
      <c r="H48" s="22">
        <f>Cassaro!G48</f>
        <v>0</v>
      </c>
      <c r="I48" s="22">
        <f>Ferla!G48</f>
        <v>0</v>
      </c>
      <c r="J48" s="22">
        <f>Floridia!G48</f>
        <v>0</v>
      </c>
      <c r="K48" s="22">
        <f>Francofonte!G48</f>
        <v>0</v>
      </c>
      <c r="L48" s="22">
        <f>Lentini!G48</f>
        <v>0</v>
      </c>
      <c r="M48" s="22">
        <f>Melilli!G48</f>
        <v>0</v>
      </c>
      <c r="N48" s="22">
        <f>'PalazzoloA.'!G48</f>
        <v>0</v>
      </c>
      <c r="O48" s="22">
        <f>'PrioloG.'!G48</f>
        <v>37.58</v>
      </c>
      <c r="P48" s="22">
        <f>Siracusa!G48</f>
        <v>0</v>
      </c>
      <c r="Q48" s="22">
        <f>Solarino!G48</f>
        <v>0</v>
      </c>
      <c r="R48" s="22">
        <f>Sortino!G48</f>
        <v>0</v>
      </c>
      <c r="S48" s="102">
        <f t="shared" si="0"/>
        <v>37.58</v>
      </c>
    </row>
    <row r="49" spans="1:19" ht="13.5" customHeight="1">
      <c r="A49" s="93" t="s">
        <v>147</v>
      </c>
      <c r="B49" s="11" t="s">
        <v>131</v>
      </c>
      <c r="C49" s="19">
        <f>Augusta!G49</f>
        <v>0</v>
      </c>
      <c r="D49" s="22">
        <f>Buccheri!G49</f>
        <v>0</v>
      </c>
      <c r="E49" s="22">
        <f>Buscemi!G49</f>
        <v>0</v>
      </c>
      <c r="F49" s="23">
        <f>'CanicattiniB.'!G49</f>
        <v>0</v>
      </c>
      <c r="G49" s="23">
        <f>Carlentini!G49</f>
        <v>0</v>
      </c>
      <c r="H49" s="22">
        <f>Cassaro!G49</f>
        <v>0</v>
      </c>
      <c r="I49" s="22">
        <f>Ferla!G49</f>
        <v>0</v>
      </c>
      <c r="J49" s="22">
        <f>Floridia!G49</f>
        <v>0</v>
      </c>
      <c r="K49" s="22">
        <f>Francofonte!G49</f>
        <v>0</v>
      </c>
      <c r="L49" s="22">
        <f>Lentini!G49</f>
        <v>0</v>
      </c>
      <c r="M49" s="22">
        <f>Melilli!G49</f>
        <v>0</v>
      </c>
      <c r="N49" s="22">
        <f>'PalazzoloA.'!G49</f>
        <v>0</v>
      </c>
      <c r="O49" s="22">
        <f>'PrioloG.'!G49</f>
        <v>0</v>
      </c>
      <c r="P49" s="22">
        <f>Siracusa!G49</f>
        <v>0</v>
      </c>
      <c r="Q49" s="22">
        <f>Solarino!G49</f>
        <v>0</v>
      </c>
      <c r="R49" s="22">
        <f>Sortino!G49</f>
        <v>0</v>
      </c>
      <c r="S49" s="102">
        <f t="shared" si="0"/>
        <v>0</v>
      </c>
    </row>
    <row r="50" spans="1:19" ht="13.5" customHeight="1">
      <c r="A50" s="93" t="s">
        <v>148</v>
      </c>
      <c r="B50" s="11" t="s">
        <v>93</v>
      </c>
      <c r="C50" s="19">
        <f>Augusta!G50</f>
        <v>0</v>
      </c>
      <c r="D50" s="22">
        <f>Buccheri!G50</f>
        <v>0</v>
      </c>
      <c r="E50" s="22">
        <f>Buscemi!G50</f>
        <v>0</v>
      </c>
      <c r="F50" s="23">
        <f>'CanicattiniB.'!G50</f>
        <v>0</v>
      </c>
      <c r="G50" s="23">
        <f>Carlentini!G50</f>
        <v>0</v>
      </c>
      <c r="H50" s="22">
        <f>Cassaro!G50</f>
        <v>0</v>
      </c>
      <c r="I50" s="22">
        <f>Ferla!G50</f>
        <v>0</v>
      </c>
      <c r="J50" s="22">
        <f>Floridia!G50</f>
        <v>0</v>
      </c>
      <c r="K50" s="22">
        <f>Francofonte!G50</f>
        <v>0</v>
      </c>
      <c r="L50" s="22">
        <f>Lentini!G50</f>
        <v>0</v>
      </c>
      <c r="M50" s="22">
        <f>Melilli!G50</f>
        <v>0</v>
      </c>
      <c r="N50" s="22">
        <f>'PalazzoloA.'!G50</f>
        <v>0</v>
      </c>
      <c r="O50" s="22">
        <f>'PrioloG.'!G50</f>
        <v>0</v>
      </c>
      <c r="P50" s="22">
        <f>Siracusa!G50</f>
        <v>13.2</v>
      </c>
      <c r="Q50" s="22">
        <f>Solarino!G50</f>
        <v>0</v>
      </c>
      <c r="R50" s="22">
        <f>Sortino!G50</f>
        <v>0</v>
      </c>
      <c r="S50" s="102">
        <f t="shared" si="0"/>
        <v>13.2</v>
      </c>
    </row>
    <row r="51" spans="1:20" ht="13.5" customHeight="1">
      <c r="A51" s="93" t="s">
        <v>153</v>
      </c>
      <c r="B51" s="11" t="s">
        <v>154</v>
      </c>
      <c r="C51" s="19">
        <f>Augusta!G51</f>
        <v>0</v>
      </c>
      <c r="D51" s="22">
        <f>Buccheri!G51</f>
        <v>0</v>
      </c>
      <c r="E51" s="22">
        <f>Buscemi!G51</f>
        <v>0</v>
      </c>
      <c r="F51" s="23">
        <f>'CanicattiniB.'!G51</f>
        <v>0</v>
      </c>
      <c r="G51" s="23">
        <f>Carlentini!G51</f>
        <v>0</v>
      </c>
      <c r="H51" s="22">
        <f>Cassaro!G51</f>
        <v>0</v>
      </c>
      <c r="I51" s="22">
        <f>Ferla!G51</f>
        <v>0</v>
      </c>
      <c r="J51" s="22">
        <f>Floridia!G51</f>
        <v>0</v>
      </c>
      <c r="K51" s="22">
        <f>Francofonte!G51</f>
        <v>0</v>
      </c>
      <c r="L51" s="22">
        <f>Lentini!G51</f>
        <v>0</v>
      </c>
      <c r="M51" s="22">
        <f>Melilli!G51</f>
        <v>0</v>
      </c>
      <c r="N51" s="22">
        <f>'PalazzoloA.'!G51</f>
        <v>0</v>
      </c>
      <c r="O51" s="22">
        <f>'PrioloG.'!G51</f>
        <v>0</v>
      </c>
      <c r="P51" s="22">
        <f>Siracusa!G51</f>
        <v>2.22</v>
      </c>
      <c r="Q51" s="22">
        <f>Solarino!G51</f>
        <v>0</v>
      </c>
      <c r="R51" s="22">
        <f>Sortino!G51</f>
        <v>0</v>
      </c>
      <c r="S51" s="102">
        <f t="shared" si="0"/>
        <v>2.22</v>
      </c>
      <c r="T51" s="121"/>
    </row>
    <row r="52" spans="1:20" ht="13.5" customHeight="1">
      <c r="A52" s="93" t="s">
        <v>156</v>
      </c>
      <c r="B52" s="11" t="s">
        <v>157</v>
      </c>
      <c r="C52" s="19">
        <f>Augusta!G52</f>
        <v>0</v>
      </c>
      <c r="D52" s="22">
        <f>Buccheri!G52</f>
        <v>0</v>
      </c>
      <c r="E52" s="22">
        <f>Buscemi!G52</f>
        <v>0</v>
      </c>
      <c r="F52" s="23">
        <f>'CanicattiniB.'!G52</f>
        <v>0</v>
      </c>
      <c r="G52" s="23">
        <f>Carlentini!G52</f>
        <v>0</v>
      </c>
      <c r="H52" s="22">
        <f>Cassaro!G52</f>
        <v>0</v>
      </c>
      <c r="I52" s="22">
        <f>Ferla!G52</f>
        <v>0</v>
      </c>
      <c r="J52" s="22">
        <f>Floridia!G52</f>
        <v>0</v>
      </c>
      <c r="K52" s="22">
        <f>Francofonte!G52</f>
        <v>0</v>
      </c>
      <c r="L52" s="22">
        <f>Lentini!G52</f>
        <v>0</v>
      </c>
      <c r="M52" s="22">
        <f>Melilli!G52</f>
        <v>0</v>
      </c>
      <c r="N52" s="22">
        <f>'PalazzoloA.'!G52</f>
        <v>0</v>
      </c>
      <c r="O52" s="22">
        <f>'PrioloG.'!G52</f>
        <v>0</v>
      </c>
      <c r="P52" s="22">
        <f>Siracusa!G52</f>
        <v>0</v>
      </c>
      <c r="Q52" s="22">
        <f>Solarino!G52</f>
        <v>0</v>
      </c>
      <c r="R52" s="22">
        <f>Sortino!G52</f>
        <v>0</v>
      </c>
      <c r="S52" s="102">
        <f t="shared" si="0"/>
        <v>0</v>
      </c>
      <c r="T52" s="121"/>
    </row>
    <row r="53" spans="1:20" ht="13.5" customHeight="1">
      <c r="A53" s="93" t="s">
        <v>158</v>
      </c>
      <c r="B53" s="11" t="s">
        <v>159</v>
      </c>
      <c r="C53" s="19">
        <f>Augusta!G53</f>
        <v>0</v>
      </c>
      <c r="D53" s="22">
        <f>Buccheri!G53</f>
        <v>0</v>
      </c>
      <c r="E53" s="22">
        <f>Buscemi!G53</f>
        <v>0</v>
      </c>
      <c r="F53" s="23">
        <f>'CanicattiniB.'!G53</f>
        <v>0</v>
      </c>
      <c r="G53" s="23">
        <f>Carlentini!G53</f>
        <v>0</v>
      </c>
      <c r="H53" s="22">
        <f>Cassaro!G53</f>
        <v>0</v>
      </c>
      <c r="I53" s="22">
        <f>Ferla!G53</f>
        <v>0</v>
      </c>
      <c r="J53" s="22">
        <f>Floridia!G53</f>
        <v>0</v>
      </c>
      <c r="K53" s="22">
        <f>Francofonte!G53</f>
        <v>0</v>
      </c>
      <c r="L53" s="22">
        <f>Lentini!G53</f>
        <v>0</v>
      </c>
      <c r="M53" s="22">
        <f>Melilli!G53</f>
        <v>0</v>
      </c>
      <c r="N53" s="22">
        <f>'PalazzoloA.'!G53</f>
        <v>0</v>
      </c>
      <c r="O53" s="22">
        <f>'PrioloG.'!G53</f>
        <v>0</v>
      </c>
      <c r="P53" s="22">
        <f>Siracusa!G53</f>
        <v>0</v>
      </c>
      <c r="Q53" s="22">
        <f>Solarino!G53</f>
        <v>0</v>
      </c>
      <c r="R53" s="22">
        <f>Sortino!G53</f>
        <v>0</v>
      </c>
      <c r="S53" s="102">
        <f t="shared" si="0"/>
        <v>0</v>
      </c>
      <c r="T53" s="121"/>
    </row>
    <row r="54" spans="1:19" ht="12.75" customHeight="1">
      <c r="A54" s="2" t="s">
        <v>59</v>
      </c>
      <c r="B54" s="13" t="s">
        <v>60</v>
      </c>
      <c r="C54" s="19">
        <f>Augusta!G54</f>
        <v>0</v>
      </c>
      <c r="D54" s="22">
        <f>Buccheri!G54</f>
        <v>0</v>
      </c>
      <c r="E54" s="22">
        <f>Buscemi!G54</f>
        <v>0</v>
      </c>
      <c r="F54" s="23">
        <f>'CanicattiniB.'!G54</f>
        <v>0</v>
      </c>
      <c r="G54" s="23">
        <f>Carlentini!G54</f>
        <v>0</v>
      </c>
      <c r="H54" s="22">
        <f>Cassaro!G54</f>
        <v>0</v>
      </c>
      <c r="I54" s="22">
        <f>Ferla!G54</f>
        <v>0</v>
      </c>
      <c r="J54" s="22">
        <f>Floridia!G54</f>
        <v>0</v>
      </c>
      <c r="K54" s="22">
        <f>Francofonte!G54</f>
        <v>0</v>
      </c>
      <c r="L54" s="22">
        <f>Lentini!G54</f>
        <v>0</v>
      </c>
      <c r="M54" s="22">
        <f>Melilli!G54</f>
        <v>0</v>
      </c>
      <c r="N54" s="22">
        <f>'PalazzoloA.'!G54</f>
        <v>0</v>
      </c>
      <c r="O54" s="22">
        <f>'PrioloG.'!G54</f>
        <v>0</v>
      </c>
      <c r="P54" s="22">
        <f>Siracusa!G54</f>
        <v>0</v>
      </c>
      <c r="Q54" s="22">
        <f>Solarino!G54</f>
        <v>0</v>
      </c>
      <c r="R54" s="22">
        <f>Sortino!G54</f>
        <v>0</v>
      </c>
      <c r="S54" s="102">
        <f t="shared" si="0"/>
        <v>0</v>
      </c>
    </row>
    <row r="55" spans="1:19" ht="13.5" customHeight="1">
      <c r="A55" s="15" t="s">
        <v>61</v>
      </c>
      <c r="B55" s="14"/>
      <c r="C55" s="39">
        <f>SUM(C6:C20,C22:C23,C25:C26,C32:C41,C48)</f>
        <v>793.72</v>
      </c>
      <c r="D55" s="39">
        <f>SUM(D6:D20,D22:D23,D25:D26,D32:D41,D48)</f>
        <v>10.440000000000001</v>
      </c>
      <c r="E55" s="39">
        <f>SUM(E6:E20,E22:E23,E25:E26,E32:E41,E48)</f>
        <v>20.41</v>
      </c>
      <c r="F55" s="39">
        <f aca="true" t="shared" si="1" ref="F55:S55">SUM(F6:F20,F22:F23,F25:F26,F32:F41,F48)</f>
        <v>496.06</v>
      </c>
      <c r="G55" s="39">
        <f t="shared" si="1"/>
        <v>223.42999999999995</v>
      </c>
      <c r="H55" s="39">
        <f t="shared" si="1"/>
        <v>6.25</v>
      </c>
      <c r="I55" s="39">
        <f t="shared" si="1"/>
        <v>109.31999999999996</v>
      </c>
      <c r="J55" s="39">
        <f t="shared" si="1"/>
        <v>474.9099999999999</v>
      </c>
      <c r="K55" s="39">
        <f t="shared" si="1"/>
        <v>357.31</v>
      </c>
      <c r="L55" s="39">
        <f t="shared" si="1"/>
        <v>136.64300000000003</v>
      </c>
      <c r="M55" s="39">
        <f t="shared" si="1"/>
        <v>248.21000000000004</v>
      </c>
      <c r="N55" s="39">
        <f t="shared" si="1"/>
        <v>350.609</v>
      </c>
      <c r="O55" s="39">
        <f t="shared" si="1"/>
        <v>98.66</v>
      </c>
      <c r="P55" s="39">
        <f t="shared" si="1"/>
        <v>1868.1196000000004</v>
      </c>
      <c r="Q55" s="39">
        <f t="shared" si="1"/>
        <v>299.4649999999999</v>
      </c>
      <c r="R55" s="39">
        <f t="shared" si="1"/>
        <v>1145.6470000000002</v>
      </c>
      <c r="S55" s="39">
        <f t="shared" si="1"/>
        <v>6639.203599999998</v>
      </c>
    </row>
    <row r="56" spans="1:19" ht="12.75" customHeight="1">
      <c r="A56" s="93" t="s">
        <v>140</v>
      </c>
      <c r="B56" s="94" t="s">
        <v>62</v>
      </c>
      <c r="C56" s="95">
        <f>Augusta!$G$56</f>
        <v>20745.899999999998</v>
      </c>
      <c r="D56" s="92">
        <f>Buccheri!G56</f>
        <v>791.52</v>
      </c>
      <c r="E56" s="92">
        <f>Buscemi!G56</f>
        <v>364.42</v>
      </c>
      <c r="F56" s="120">
        <f>'CanicattiniB.'!G56</f>
        <v>2514</v>
      </c>
      <c r="G56" s="120">
        <f>Carlentini!G56</f>
        <v>5738.68</v>
      </c>
      <c r="H56" s="92">
        <f>Cassaro!G56</f>
        <v>307.98</v>
      </c>
      <c r="I56" s="92">
        <f>Ferla!G56</f>
        <v>732.1199999999999</v>
      </c>
      <c r="J56" s="92">
        <f>Floridia!G56</f>
        <v>8383.93</v>
      </c>
      <c r="K56" s="92">
        <f>Francofonte!G56</f>
        <v>4645.98</v>
      </c>
      <c r="L56" s="92">
        <f>Lentini!G56</f>
        <v>9980.22</v>
      </c>
      <c r="M56" s="92">
        <f>Melilli!G56</f>
        <v>6512.120000000001</v>
      </c>
      <c r="N56" s="92">
        <f>'PalazzoloA.'!G56</f>
        <v>3207.8</v>
      </c>
      <c r="O56" s="92">
        <f>'PrioloG.'!G56</f>
        <v>6888.16</v>
      </c>
      <c r="P56" s="92">
        <f>Siracusa!G56</f>
        <v>61689.72</v>
      </c>
      <c r="Q56" s="92">
        <f>Solarino!G56</f>
        <v>2803.12</v>
      </c>
      <c r="R56" s="92">
        <f>Sortino!G56</f>
        <v>2592.42</v>
      </c>
      <c r="S56" s="95">
        <f>SUM(C56:R56)</f>
        <v>137898.09</v>
      </c>
    </row>
    <row r="57" spans="1:19" ht="12" customHeight="1">
      <c r="A57" s="93" t="s">
        <v>127</v>
      </c>
      <c r="B57" s="94" t="s">
        <v>128</v>
      </c>
      <c r="C57" s="95">
        <f>Augusta!G57</f>
        <v>0</v>
      </c>
      <c r="D57" s="92">
        <f>Buccheri!G57</f>
        <v>0</v>
      </c>
      <c r="E57" s="92">
        <f>Buscemi!G57</f>
        <v>0</v>
      </c>
      <c r="F57" s="120">
        <f>'CanicattiniB.'!G57</f>
        <v>0</v>
      </c>
      <c r="G57" s="120">
        <f>Carlentini!G57</f>
        <v>0</v>
      </c>
      <c r="H57" s="92">
        <f>Cassaro!G57</f>
        <v>0</v>
      </c>
      <c r="I57" s="92">
        <f>Ferla!G57</f>
        <v>0</v>
      </c>
      <c r="J57" s="92">
        <f>Floridia!G57</f>
        <v>0</v>
      </c>
      <c r="K57" s="22">
        <f>Francofonte!G57</f>
        <v>0</v>
      </c>
      <c r="L57" s="22">
        <f>Lentini!G57</f>
        <v>0</v>
      </c>
      <c r="M57" s="22">
        <f>Melilli!G57</f>
        <v>0</v>
      </c>
      <c r="N57" s="22">
        <f>'PalazzoloA.'!G57</f>
        <v>0</v>
      </c>
      <c r="O57" s="22">
        <f>'PrioloG.'!G57</f>
        <v>0</v>
      </c>
      <c r="P57" s="22">
        <f>Siracusa!G57</f>
        <v>0</v>
      </c>
      <c r="Q57" s="22">
        <f>Solarino!G57</f>
        <v>0</v>
      </c>
      <c r="R57" s="22">
        <f>Sortino!G57</f>
        <v>0</v>
      </c>
      <c r="S57" s="95">
        <f>SUM(C57:R57)</f>
        <v>0</v>
      </c>
    </row>
    <row r="58" spans="1:19" ht="13.5" customHeight="1">
      <c r="A58" s="141" t="s">
        <v>75</v>
      </c>
      <c r="B58" s="140"/>
      <c r="C58" s="142">
        <f>SUM(C55:C57)</f>
        <v>21539.62</v>
      </c>
      <c r="D58" s="142">
        <f aca="true" t="shared" si="2" ref="D58:R58">SUM(D55:D57)</f>
        <v>801.96</v>
      </c>
      <c r="E58" s="142">
        <f t="shared" si="2"/>
        <v>384.83000000000004</v>
      </c>
      <c r="F58" s="142">
        <f t="shared" si="2"/>
        <v>3010.06</v>
      </c>
      <c r="G58" s="142">
        <f t="shared" si="2"/>
        <v>5962.110000000001</v>
      </c>
      <c r="H58" s="142">
        <f t="shared" si="2"/>
        <v>314.23</v>
      </c>
      <c r="I58" s="142">
        <f t="shared" si="2"/>
        <v>841.4399999999998</v>
      </c>
      <c r="J58" s="142">
        <f t="shared" si="2"/>
        <v>8858.84</v>
      </c>
      <c r="K58" s="142">
        <f t="shared" si="2"/>
        <v>5003.29</v>
      </c>
      <c r="L58" s="142">
        <f t="shared" si="2"/>
        <v>10116.863</v>
      </c>
      <c r="M58" s="142">
        <f t="shared" si="2"/>
        <v>6760.330000000001</v>
      </c>
      <c r="N58" s="142">
        <f t="shared" si="2"/>
        <v>3558.409</v>
      </c>
      <c r="O58" s="142">
        <f t="shared" si="2"/>
        <v>6986.82</v>
      </c>
      <c r="P58" s="142">
        <f t="shared" si="2"/>
        <v>63557.8396</v>
      </c>
      <c r="Q58" s="142">
        <f t="shared" si="2"/>
        <v>3102.585</v>
      </c>
      <c r="R58" s="142">
        <f t="shared" si="2"/>
        <v>3738.067</v>
      </c>
      <c r="S58" s="143">
        <f>SUM(S55:S57)</f>
        <v>144537.2936</v>
      </c>
    </row>
    <row r="59" spans="1:19" ht="13.5" customHeight="1">
      <c r="A59" s="2" t="s">
        <v>63</v>
      </c>
      <c r="B59" s="2"/>
      <c r="C59" s="7">
        <f>C55/C58</f>
        <v>0.03684930374816269</v>
      </c>
      <c r="D59" s="7">
        <f aca="true" t="shared" si="3" ref="D59:S59">D55/D58</f>
        <v>0.013018105641179112</v>
      </c>
      <c r="E59" s="7">
        <f t="shared" si="3"/>
        <v>0.05303640568562742</v>
      </c>
      <c r="F59" s="7">
        <f t="shared" si="3"/>
        <v>0.16480070164714325</v>
      </c>
      <c r="G59" s="7">
        <f t="shared" si="3"/>
        <v>0.037474987881806934</v>
      </c>
      <c r="H59" s="7">
        <f>H55/H58</f>
        <v>0.0198898895713331</v>
      </c>
      <c r="I59" s="7">
        <f t="shared" si="3"/>
        <v>0.12992013690815743</v>
      </c>
      <c r="J59" s="7">
        <f t="shared" si="3"/>
        <v>0.05360859886847487</v>
      </c>
      <c r="K59" s="7">
        <f t="shared" si="3"/>
        <v>0.07141500892412793</v>
      </c>
      <c r="L59" s="7">
        <f t="shared" si="3"/>
        <v>0.013506459462780116</v>
      </c>
      <c r="M59" s="7">
        <f t="shared" si="3"/>
        <v>0.036715663288626445</v>
      </c>
      <c r="N59" s="7">
        <f t="shared" si="3"/>
        <v>0.09852970808021225</v>
      </c>
      <c r="O59" s="7">
        <f t="shared" si="3"/>
        <v>0.01412087330144472</v>
      </c>
      <c r="P59" s="7">
        <f t="shared" si="3"/>
        <v>0.029392433911488717</v>
      </c>
      <c r="Q59" s="7">
        <f t="shared" si="3"/>
        <v>0.09652112673786534</v>
      </c>
      <c r="R59" s="7">
        <f t="shared" si="3"/>
        <v>0.30648113048803033</v>
      </c>
      <c r="S59" s="152">
        <f t="shared" si="3"/>
        <v>0.04593419064821896</v>
      </c>
    </row>
    <row r="61" spans="3:19" ht="12.75">
      <c r="C61" s="132">
        <f>SUM(C6:C54,C56)</f>
        <v>21539.62</v>
      </c>
      <c r="D61" s="132">
        <f>SUM(D6:D54,D56)</f>
        <v>801.96</v>
      </c>
      <c r="E61" s="132">
        <f aca="true" t="shared" si="4" ref="E61:S61">SUM(E6:E54,E56)</f>
        <v>384.83000000000004</v>
      </c>
      <c r="F61" s="132">
        <f t="shared" si="4"/>
        <v>3027.78</v>
      </c>
      <c r="G61" s="132">
        <f t="shared" si="4"/>
        <v>5972.59</v>
      </c>
      <c r="H61" s="132">
        <f t="shared" si="4"/>
        <v>314.23</v>
      </c>
      <c r="I61" s="132">
        <f t="shared" si="4"/>
        <v>841.7499999999999</v>
      </c>
      <c r="J61" s="132">
        <f t="shared" si="4"/>
        <v>8858.84</v>
      </c>
      <c r="K61" s="132">
        <f t="shared" si="4"/>
        <v>5003.29</v>
      </c>
      <c r="L61" s="132">
        <f t="shared" si="4"/>
        <v>10116.863</v>
      </c>
      <c r="M61" s="132">
        <f t="shared" si="4"/>
        <v>6760.330000000001</v>
      </c>
      <c r="N61" s="132">
        <f t="shared" si="4"/>
        <v>3558.409</v>
      </c>
      <c r="O61" s="132">
        <f t="shared" si="4"/>
        <v>6986.82</v>
      </c>
      <c r="P61" s="132">
        <f t="shared" si="4"/>
        <v>63585.1446</v>
      </c>
      <c r="Q61" s="132">
        <f t="shared" si="4"/>
        <v>3102.585</v>
      </c>
      <c r="R61" s="132">
        <f t="shared" si="4"/>
        <v>3738.067</v>
      </c>
      <c r="S61" s="132">
        <f t="shared" si="4"/>
        <v>144593.1086</v>
      </c>
    </row>
    <row r="63" ht="12.75">
      <c r="N63" s="151"/>
    </row>
  </sheetData>
  <sheetProtection/>
  <mergeCells count="12">
    <mergeCell ref="A15:A16"/>
    <mergeCell ref="A38:A39"/>
    <mergeCell ref="H1:J1"/>
    <mergeCell ref="A34:A35"/>
    <mergeCell ref="A36:A37"/>
    <mergeCell ref="A32:A33"/>
    <mergeCell ref="A25:A26"/>
    <mergeCell ref="A27:A31"/>
    <mergeCell ref="A6:A7"/>
    <mergeCell ref="A9:A10"/>
    <mergeCell ref="A17:A20"/>
    <mergeCell ref="C5:S5"/>
  </mergeCells>
  <printOptions horizontalCentered="1" verticalCentered="1"/>
  <pageMargins left="0.14" right="0.21" top="0.3937007874015748" bottom="0.2" header="0.27" footer="0.43"/>
  <pageSetup fitToHeight="1" fitToWidth="1" horizontalDpi="600" verticalDpi="600" orientation="landscape" paperSize="9" scale="62" r:id="rId1"/>
  <ignoredErrors>
    <ignoredError sqref="B33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56" sqref="U56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11" width="8.00390625" style="0" customWidth="1"/>
    <col min="12" max="12" width="8.421875" style="0" customWidth="1"/>
    <col min="13" max="17" width="8.00390625" style="0" customWidth="1"/>
    <col min="18" max="18" width="8.57421875" style="0" customWidth="1"/>
    <col min="19" max="19" width="8.2812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135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157" t="s">
        <v>97</v>
      </c>
      <c r="J3" s="157" t="s">
        <v>98</v>
      </c>
      <c r="K3" s="157" t="s">
        <v>99</v>
      </c>
      <c r="L3" s="158" t="s">
        <v>100</v>
      </c>
      <c r="M3" s="158" t="s">
        <v>101</v>
      </c>
      <c r="N3" s="158" t="s">
        <v>102</v>
      </c>
      <c r="O3" s="60" t="s">
        <v>103</v>
      </c>
      <c r="P3" s="60" t="s">
        <v>104</v>
      </c>
      <c r="Q3" s="60" t="s">
        <v>105</v>
      </c>
      <c r="R3" s="61" t="s">
        <v>106</v>
      </c>
      <c r="S3" s="61" t="s">
        <v>107</v>
      </c>
      <c r="T3" s="61" t="s">
        <v>108</v>
      </c>
    </row>
    <row r="4" spans="1:8" ht="13.5" customHeight="1">
      <c r="A4" s="2"/>
      <c r="B4" s="2"/>
      <c r="C4" s="2"/>
      <c r="D4" s="3" t="s">
        <v>84</v>
      </c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22">
        <f>SUM(I6:K6)</f>
        <v>0</v>
      </c>
      <c r="D6" s="22">
        <f>SUM(L6:N6)</f>
        <v>0</v>
      </c>
      <c r="E6" s="22">
        <f>SUM(O6:Q6)</f>
        <v>0</v>
      </c>
      <c r="F6" s="23">
        <f>SUM(R6:T6)</f>
        <v>0</v>
      </c>
      <c r="G6" s="19">
        <f aca="true" t="shared" si="0" ref="G6:G53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22">
        <f aca="true" t="shared" si="1" ref="C7:C53">SUM(I7:K7)</f>
        <v>0</v>
      </c>
      <c r="D7" s="22">
        <f aca="true" t="shared" si="2" ref="D7:D53">SUM(L7:N7)</f>
        <v>0</v>
      </c>
      <c r="E7" s="22">
        <f aca="true" t="shared" si="3" ref="E7:E53">SUM(O7:Q7)</f>
        <v>0</v>
      </c>
      <c r="F7" s="23">
        <f aca="true" t="shared" si="4" ref="F7:F53">SUM(R7:T7)</f>
        <v>0</v>
      </c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22">
        <f t="shared" si="1"/>
        <v>0</v>
      </c>
      <c r="D8" s="22">
        <f t="shared" si="2"/>
        <v>0</v>
      </c>
      <c r="E8" s="22">
        <f t="shared" si="3"/>
        <v>0</v>
      </c>
      <c r="F8" s="23">
        <f t="shared" si="4"/>
        <v>0</v>
      </c>
      <c r="G8" s="19">
        <f t="shared" si="0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2" t="s">
        <v>14</v>
      </c>
      <c r="C9" s="22">
        <f t="shared" si="1"/>
        <v>72.5</v>
      </c>
      <c r="D9" s="22">
        <f>SUM(L9:N9)</f>
        <v>49.24</v>
      </c>
      <c r="E9" s="22">
        <f t="shared" si="3"/>
        <v>51.480000000000004</v>
      </c>
      <c r="F9" s="23">
        <f t="shared" si="4"/>
        <v>67.89999999999999</v>
      </c>
      <c r="G9" s="19">
        <f t="shared" si="0"/>
        <v>241.12</v>
      </c>
      <c r="H9" s="55"/>
      <c r="I9" s="155">
        <v>18.8</v>
      </c>
      <c r="J9" s="155">
        <v>31.4</v>
      </c>
      <c r="K9" s="155">
        <v>22.3</v>
      </c>
      <c r="L9" s="154">
        <v>18.86</v>
      </c>
      <c r="M9" s="154">
        <v>19.1</v>
      </c>
      <c r="N9" s="154">
        <v>11.28</v>
      </c>
      <c r="O9" s="53">
        <v>16.46</v>
      </c>
      <c r="P9" s="53">
        <v>23.72</v>
      </c>
      <c r="Q9" s="53">
        <v>11.3</v>
      </c>
      <c r="R9" s="54">
        <v>29.06</v>
      </c>
      <c r="S9" s="54">
        <v>26.74</v>
      </c>
      <c r="T9" s="54">
        <v>12.1</v>
      </c>
    </row>
    <row r="10" spans="1:20" ht="13.5" customHeight="1">
      <c r="A10" s="177"/>
      <c r="B10" s="122" t="s">
        <v>15</v>
      </c>
      <c r="C10" s="22">
        <f t="shared" si="1"/>
        <v>25.799999999999997</v>
      </c>
      <c r="D10" s="22">
        <f t="shared" si="2"/>
        <v>16.380000000000003</v>
      </c>
      <c r="E10" s="22">
        <f t="shared" si="3"/>
        <v>23.18</v>
      </c>
      <c r="F10" s="23">
        <f t="shared" si="4"/>
        <v>43.68</v>
      </c>
      <c r="G10" s="19">
        <f t="shared" si="0"/>
        <v>109.03999999999999</v>
      </c>
      <c r="H10" s="55"/>
      <c r="I10" s="155">
        <v>9.6</v>
      </c>
      <c r="J10" s="155">
        <v>7.8</v>
      </c>
      <c r="K10" s="155">
        <v>8.4</v>
      </c>
      <c r="L10" s="154">
        <v>3.8</v>
      </c>
      <c r="M10" s="154">
        <v>5.84</v>
      </c>
      <c r="N10" s="154">
        <v>6.74</v>
      </c>
      <c r="O10" s="53">
        <v>11.68</v>
      </c>
      <c r="P10" s="53"/>
      <c r="Q10" s="53">
        <v>11.5</v>
      </c>
      <c r="R10" s="54">
        <v>11.38</v>
      </c>
      <c r="S10" s="54">
        <v>11.74</v>
      </c>
      <c r="T10" s="54">
        <v>20.56</v>
      </c>
    </row>
    <row r="11" spans="1:20" ht="13.5" customHeight="1">
      <c r="A11" s="2" t="s">
        <v>16</v>
      </c>
      <c r="B11" s="122" t="s">
        <v>17</v>
      </c>
      <c r="C11" s="22">
        <f t="shared" si="1"/>
        <v>33.1</v>
      </c>
      <c r="D11" s="22">
        <f t="shared" si="2"/>
        <v>26.5</v>
      </c>
      <c r="E11" s="22">
        <f t="shared" si="3"/>
        <v>31.86</v>
      </c>
      <c r="F11" s="23">
        <f t="shared" si="4"/>
        <v>28.46</v>
      </c>
      <c r="G11" s="19">
        <f t="shared" si="0"/>
        <v>119.92000000000002</v>
      </c>
      <c r="H11" s="55"/>
      <c r="I11" s="155">
        <v>7.5</v>
      </c>
      <c r="J11" s="155">
        <v>19.7</v>
      </c>
      <c r="K11" s="155">
        <v>5.9</v>
      </c>
      <c r="L11" s="154">
        <v>5.3</v>
      </c>
      <c r="M11" s="154">
        <v>12.7</v>
      </c>
      <c r="N11" s="154">
        <v>8.5</v>
      </c>
      <c r="O11" s="53">
        <v>14.96</v>
      </c>
      <c r="P11" s="53">
        <v>3.48</v>
      </c>
      <c r="Q11" s="53">
        <v>13.42</v>
      </c>
      <c r="R11" s="54">
        <v>10.36</v>
      </c>
      <c r="S11" s="54">
        <v>11.38</v>
      </c>
      <c r="T11" s="54">
        <v>6.72</v>
      </c>
    </row>
    <row r="12" spans="1:20" ht="13.5" customHeight="1">
      <c r="A12" s="2" t="s">
        <v>18</v>
      </c>
      <c r="B12" s="122" t="s">
        <v>19</v>
      </c>
      <c r="C12" s="22">
        <f t="shared" si="1"/>
        <v>24.200000000000003</v>
      </c>
      <c r="D12" s="22">
        <f>SUM(L12:N12)</f>
        <v>41.84</v>
      </c>
      <c r="E12" s="22">
        <f t="shared" si="3"/>
        <v>57.81999999999999</v>
      </c>
      <c r="F12" s="23">
        <f t="shared" si="4"/>
        <v>47.68</v>
      </c>
      <c r="G12" s="19">
        <f t="shared" si="0"/>
        <v>171.54</v>
      </c>
      <c r="H12" s="55"/>
      <c r="I12" s="155">
        <v>12.9</v>
      </c>
      <c r="J12" s="155">
        <v>11.3</v>
      </c>
      <c r="K12" s="155"/>
      <c r="L12" s="154">
        <v>15.38</v>
      </c>
      <c r="M12" s="154">
        <v>12.48</v>
      </c>
      <c r="N12" s="154">
        <v>13.98</v>
      </c>
      <c r="O12" s="53">
        <v>15.9</v>
      </c>
      <c r="P12" s="53">
        <v>18.9</v>
      </c>
      <c r="Q12" s="53">
        <v>23.02</v>
      </c>
      <c r="R12" s="54">
        <v>17.46</v>
      </c>
      <c r="S12" s="54">
        <v>14.9</v>
      </c>
      <c r="T12" s="54">
        <v>15.32</v>
      </c>
    </row>
    <row r="13" spans="1:20" ht="13.5" customHeight="1">
      <c r="A13" s="2" t="s">
        <v>20</v>
      </c>
      <c r="B13" s="122" t="s">
        <v>21</v>
      </c>
      <c r="C13" s="22">
        <f t="shared" si="1"/>
        <v>0</v>
      </c>
      <c r="D13" s="22">
        <f t="shared" si="2"/>
        <v>0</v>
      </c>
      <c r="E13" s="22">
        <f t="shared" si="3"/>
        <v>0</v>
      </c>
      <c r="F13" s="23">
        <f t="shared" si="4"/>
        <v>0</v>
      </c>
      <c r="G13" s="19">
        <f t="shared" si="0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22">
        <f t="shared" si="1"/>
        <v>0</v>
      </c>
      <c r="D14" s="22">
        <f t="shared" si="2"/>
        <v>0</v>
      </c>
      <c r="E14" s="22">
        <f t="shared" si="3"/>
        <v>0</v>
      </c>
      <c r="F14" s="23">
        <f t="shared" si="4"/>
        <v>0</v>
      </c>
      <c r="G14" s="19">
        <f t="shared" si="0"/>
        <v>0</v>
      </c>
      <c r="H14" s="55"/>
      <c r="I14" s="155"/>
      <c r="J14" s="155"/>
      <c r="K14" s="155"/>
      <c r="L14" s="154"/>
      <c r="M14" s="154"/>
      <c r="N14" s="154"/>
      <c r="O14" s="53"/>
      <c r="P14" s="53"/>
      <c r="Q14" s="53"/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22">
        <f t="shared" si="1"/>
        <v>0</v>
      </c>
      <c r="D15" s="22">
        <f t="shared" si="2"/>
        <v>0</v>
      </c>
      <c r="E15" s="22">
        <f t="shared" si="3"/>
        <v>0</v>
      </c>
      <c r="F15" s="23">
        <f t="shared" si="4"/>
        <v>0</v>
      </c>
      <c r="G15" s="19">
        <f t="shared" si="0"/>
        <v>0</v>
      </c>
      <c r="H15" s="55"/>
      <c r="I15" s="156"/>
      <c r="J15" s="156"/>
      <c r="K15" s="156"/>
      <c r="L15" s="154"/>
      <c r="M15" s="154"/>
      <c r="N15" s="154"/>
      <c r="O15" s="53"/>
      <c r="P15" s="53"/>
      <c r="Q15" s="53"/>
      <c r="R15" s="54"/>
      <c r="S15" s="54"/>
      <c r="T15" s="54"/>
    </row>
    <row r="16" spans="1:20" ht="13.5" customHeight="1">
      <c r="A16" s="177"/>
      <c r="B16" s="122" t="s">
        <v>86</v>
      </c>
      <c r="C16" s="22">
        <f t="shared" si="1"/>
        <v>0</v>
      </c>
      <c r="D16" s="22">
        <f t="shared" si="2"/>
        <v>0</v>
      </c>
      <c r="E16" s="22">
        <f t="shared" si="3"/>
        <v>0</v>
      </c>
      <c r="F16" s="23">
        <f t="shared" si="4"/>
        <v>0</v>
      </c>
      <c r="G16" s="19">
        <f>SUM(C16:F16)</f>
        <v>0</v>
      </c>
      <c r="H16" s="55"/>
      <c r="I16" s="155"/>
      <c r="J16" s="155"/>
      <c r="K16" s="155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22">
        <f t="shared" si="1"/>
        <v>0</v>
      </c>
      <c r="D17" s="22">
        <f t="shared" si="2"/>
        <v>0</v>
      </c>
      <c r="E17" s="22">
        <f t="shared" si="3"/>
        <v>0</v>
      </c>
      <c r="F17" s="23">
        <f t="shared" si="4"/>
        <v>0</v>
      </c>
      <c r="G17" s="19">
        <f t="shared" si="0"/>
        <v>0</v>
      </c>
      <c r="H17" s="55"/>
      <c r="I17" s="155"/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22">
        <f t="shared" si="1"/>
        <v>1.8</v>
      </c>
      <c r="D18" s="22">
        <f t="shared" si="2"/>
        <v>1.36</v>
      </c>
      <c r="E18" s="22">
        <f t="shared" si="3"/>
        <v>5.17</v>
      </c>
      <c r="F18" s="23">
        <f t="shared" si="4"/>
        <v>2.77</v>
      </c>
      <c r="G18" s="19">
        <f t="shared" si="0"/>
        <v>11.1</v>
      </c>
      <c r="H18" s="55"/>
      <c r="I18" s="155">
        <v>0.4</v>
      </c>
      <c r="J18" s="155">
        <v>0.4</v>
      </c>
      <c r="K18" s="155">
        <v>1</v>
      </c>
      <c r="L18" s="154">
        <v>0.33</v>
      </c>
      <c r="M18" s="154">
        <v>0.27</v>
      </c>
      <c r="N18" s="154">
        <v>0.76</v>
      </c>
      <c r="O18" s="53">
        <v>2.47</v>
      </c>
      <c r="P18" s="53">
        <v>1.26</v>
      </c>
      <c r="Q18" s="53">
        <v>1.44</v>
      </c>
      <c r="R18" s="54">
        <v>0.89</v>
      </c>
      <c r="S18" s="54">
        <v>1.28</v>
      </c>
      <c r="T18" s="54">
        <v>0.6</v>
      </c>
    </row>
    <row r="19" spans="1:20" ht="13.5" customHeight="1">
      <c r="A19" s="181"/>
      <c r="B19" s="125" t="s">
        <v>27</v>
      </c>
      <c r="C19" s="22">
        <f t="shared" si="1"/>
        <v>0.9</v>
      </c>
      <c r="D19" s="22">
        <f t="shared" si="2"/>
        <v>0.97</v>
      </c>
      <c r="E19" s="22">
        <f t="shared" si="3"/>
        <v>1.0999999999999999</v>
      </c>
      <c r="F19" s="23">
        <f t="shared" si="4"/>
        <v>0.6599999999999999</v>
      </c>
      <c r="G19" s="19">
        <f t="shared" si="0"/>
        <v>3.63</v>
      </c>
      <c r="H19" s="55"/>
      <c r="I19" s="155"/>
      <c r="J19" s="155"/>
      <c r="K19" s="155">
        <v>0.9</v>
      </c>
      <c r="L19" s="154">
        <v>0.14</v>
      </c>
      <c r="M19" s="154">
        <v>0.59</v>
      </c>
      <c r="N19" s="154">
        <v>0.24</v>
      </c>
      <c r="O19" s="53">
        <v>0.6</v>
      </c>
      <c r="P19" s="53">
        <v>0.06</v>
      </c>
      <c r="Q19" s="53">
        <v>0.44</v>
      </c>
      <c r="R19" s="54">
        <v>0.42</v>
      </c>
      <c r="S19" s="54">
        <v>0.24</v>
      </c>
      <c r="T19" s="54"/>
    </row>
    <row r="20" spans="1:20" ht="13.5" customHeight="1">
      <c r="A20" s="177"/>
      <c r="B20" s="123" t="s">
        <v>29</v>
      </c>
      <c r="C20" s="22">
        <f t="shared" si="1"/>
        <v>0.1</v>
      </c>
      <c r="D20" s="22">
        <f t="shared" si="2"/>
        <v>0.56</v>
      </c>
      <c r="E20" s="22">
        <f t="shared" si="3"/>
        <v>0.26</v>
      </c>
      <c r="F20" s="23">
        <f t="shared" si="4"/>
        <v>0.44000000000000006</v>
      </c>
      <c r="G20" s="19">
        <f t="shared" si="0"/>
        <v>1.36</v>
      </c>
      <c r="H20" s="55"/>
      <c r="I20" s="155"/>
      <c r="J20" s="155"/>
      <c r="K20" s="155">
        <v>0.1</v>
      </c>
      <c r="L20" s="154">
        <v>0.1</v>
      </c>
      <c r="M20" s="154">
        <v>0.22</v>
      </c>
      <c r="N20" s="154">
        <v>0.24</v>
      </c>
      <c r="O20" s="53"/>
      <c r="P20" s="53"/>
      <c r="Q20" s="53">
        <v>0.26</v>
      </c>
      <c r="R20" s="54">
        <v>0.09</v>
      </c>
      <c r="S20" s="54">
        <v>0.18</v>
      </c>
      <c r="T20" s="54">
        <v>0.17</v>
      </c>
    </row>
    <row r="21" spans="1:20" ht="13.5" customHeight="1">
      <c r="A21" s="2" t="s">
        <v>30</v>
      </c>
      <c r="B21" s="11" t="s">
        <v>31</v>
      </c>
      <c r="C21" s="22">
        <f t="shared" si="1"/>
        <v>0</v>
      </c>
      <c r="D21" s="22">
        <f t="shared" si="2"/>
        <v>0</v>
      </c>
      <c r="E21" s="22">
        <f t="shared" si="3"/>
        <v>0</v>
      </c>
      <c r="F21" s="23">
        <f t="shared" si="4"/>
        <v>0</v>
      </c>
      <c r="G21" s="19">
        <f t="shared" si="0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22">
        <f t="shared" si="1"/>
        <v>0</v>
      </c>
      <c r="D22" s="22">
        <f t="shared" si="2"/>
        <v>0</v>
      </c>
      <c r="E22" s="22">
        <f t="shared" si="3"/>
        <v>0</v>
      </c>
      <c r="F22" s="23">
        <f t="shared" si="4"/>
        <v>0</v>
      </c>
      <c r="G22" s="19">
        <f t="shared" si="0"/>
        <v>0</v>
      </c>
      <c r="H22" s="55"/>
      <c r="I22" s="155"/>
      <c r="J22" s="155"/>
      <c r="K22" s="155"/>
      <c r="L22" s="154"/>
      <c r="M22" s="154"/>
      <c r="N22" s="154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22">
        <f t="shared" si="1"/>
        <v>0</v>
      </c>
      <c r="D23" s="22">
        <f t="shared" si="2"/>
        <v>0</v>
      </c>
      <c r="E23" s="22">
        <f t="shared" si="3"/>
        <v>0</v>
      </c>
      <c r="F23" s="23">
        <f t="shared" si="4"/>
        <v>0</v>
      </c>
      <c r="G23" s="19">
        <f t="shared" si="0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22">
        <f t="shared" si="1"/>
        <v>0</v>
      </c>
      <c r="D24" s="22">
        <f t="shared" si="2"/>
        <v>0</v>
      </c>
      <c r="E24" s="22">
        <f t="shared" si="3"/>
        <v>0</v>
      </c>
      <c r="F24" s="23">
        <f t="shared" si="4"/>
        <v>0</v>
      </c>
      <c r="G24" s="19">
        <f t="shared" si="0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22">
        <f t="shared" si="1"/>
        <v>0</v>
      </c>
      <c r="D25" s="22">
        <f t="shared" si="2"/>
        <v>0</v>
      </c>
      <c r="E25" s="22">
        <f t="shared" si="3"/>
        <v>0</v>
      </c>
      <c r="F25" s="23">
        <f t="shared" si="4"/>
        <v>0</v>
      </c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22">
        <f t="shared" si="1"/>
        <v>29.099999999999998</v>
      </c>
      <c r="D26" s="22">
        <f t="shared" si="2"/>
        <v>32.62</v>
      </c>
      <c r="E26" s="22">
        <f t="shared" si="3"/>
        <v>35.12</v>
      </c>
      <c r="F26" s="23">
        <f t="shared" si="4"/>
        <v>38.31999999999999</v>
      </c>
      <c r="G26" s="19">
        <f t="shared" si="0"/>
        <v>135.16</v>
      </c>
      <c r="H26" s="55"/>
      <c r="I26" s="155">
        <v>12.6</v>
      </c>
      <c r="J26" s="155">
        <v>8.2</v>
      </c>
      <c r="K26" s="155">
        <v>8.3</v>
      </c>
      <c r="L26" s="154">
        <v>7.56</v>
      </c>
      <c r="M26" s="154">
        <v>6.7</v>
      </c>
      <c r="N26" s="154">
        <v>18.36</v>
      </c>
      <c r="O26" s="53">
        <v>14.56</v>
      </c>
      <c r="P26" s="53">
        <v>9.52</v>
      </c>
      <c r="Q26" s="53">
        <v>11.04</v>
      </c>
      <c r="R26" s="54">
        <v>15</v>
      </c>
      <c r="S26" s="54">
        <v>11.12</v>
      </c>
      <c r="T26" s="54">
        <v>12.2</v>
      </c>
    </row>
    <row r="27" spans="1:20" ht="13.5" customHeight="1">
      <c r="A27" s="178" t="s">
        <v>155</v>
      </c>
      <c r="B27" s="10" t="s">
        <v>42</v>
      </c>
      <c r="C27" s="22">
        <f t="shared" si="1"/>
        <v>0</v>
      </c>
      <c r="D27" s="22">
        <f t="shared" si="2"/>
        <v>0</v>
      </c>
      <c r="E27" s="22">
        <f t="shared" si="3"/>
        <v>0</v>
      </c>
      <c r="F27" s="23">
        <f t="shared" si="4"/>
        <v>0</v>
      </c>
      <c r="G27" s="19">
        <f t="shared" si="0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22">
        <f t="shared" si="1"/>
        <v>0</v>
      </c>
      <c r="D28" s="22">
        <f t="shared" si="2"/>
        <v>0</v>
      </c>
      <c r="E28" s="22">
        <f t="shared" si="3"/>
        <v>0</v>
      </c>
      <c r="F28" s="23">
        <f t="shared" si="4"/>
        <v>0</v>
      </c>
      <c r="G28" s="19">
        <f t="shared" si="0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22">
        <f t="shared" si="1"/>
        <v>0</v>
      </c>
      <c r="D29" s="22">
        <f t="shared" si="2"/>
        <v>0</v>
      </c>
      <c r="E29" s="22">
        <f t="shared" si="3"/>
        <v>0</v>
      </c>
      <c r="F29" s="23">
        <f t="shared" si="4"/>
        <v>0</v>
      </c>
      <c r="G29" s="19">
        <f t="shared" si="0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22">
        <f t="shared" si="1"/>
        <v>0</v>
      </c>
      <c r="D30" s="22">
        <f t="shared" si="2"/>
        <v>0</v>
      </c>
      <c r="E30" s="22">
        <f t="shared" si="3"/>
        <v>0</v>
      </c>
      <c r="F30" s="23">
        <f t="shared" si="4"/>
        <v>0</v>
      </c>
      <c r="G30" s="19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22">
        <f t="shared" si="1"/>
        <v>0</v>
      </c>
      <c r="D31" s="22">
        <f t="shared" si="2"/>
        <v>0</v>
      </c>
      <c r="E31" s="22">
        <f t="shared" si="3"/>
        <v>0</v>
      </c>
      <c r="F31" s="23">
        <f t="shared" si="4"/>
        <v>0</v>
      </c>
      <c r="G31" s="19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22">
        <f t="shared" si="1"/>
        <v>0</v>
      </c>
      <c r="D32" s="22">
        <f t="shared" si="2"/>
        <v>0</v>
      </c>
      <c r="E32" s="22">
        <f t="shared" si="3"/>
        <v>0</v>
      </c>
      <c r="F32" s="23">
        <f t="shared" si="4"/>
        <v>0</v>
      </c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22">
        <f t="shared" si="1"/>
        <v>0</v>
      </c>
      <c r="D33" s="22">
        <f t="shared" si="2"/>
        <v>0</v>
      </c>
      <c r="E33" s="22">
        <f t="shared" si="3"/>
        <v>0</v>
      </c>
      <c r="F33" s="23">
        <f t="shared" si="4"/>
        <v>0</v>
      </c>
      <c r="G33" s="19">
        <f t="shared" si="0"/>
        <v>0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/>
      <c r="S33" s="54"/>
      <c r="T33" s="54"/>
    </row>
    <row r="34" spans="1:20" ht="13.5" customHeight="1">
      <c r="A34" s="176" t="s">
        <v>47</v>
      </c>
      <c r="B34" s="126" t="s">
        <v>88</v>
      </c>
      <c r="C34" s="22">
        <f t="shared" si="1"/>
        <v>0</v>
      </c>
      <c r="D34" s="22">
        <f t="shared" si="2"/>
        <v>0</v>
      </c>
      <c r="E34" s="22">
        <f t="shared" si="3"/>
        <v>0</v>
      </c>
      <c r="F34" s="23">
        <f t="shared" si="4"/>
        <v>0</v>
      </c>
      <c r="G34" s="19">
        <f t="shared" si="0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22">
        <f t="shared" si="1"/>
        <v>0</v>
      </c>
      <c r="D35" s="22">
        <f t="shared" si="2"/>
        <v>0</v>
      </c>
      <c r="E35" s="22">
        <f t="shared" si="3"/>
        <v>0</v>
      </c>
      <c r="F35" s="23">
        <f t="shared" si="4"/>
        <v>0</v>
      </c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22">
        <f t="shared" si="1"/>
        <v>0</v>
      </c>
      <c r="D36" s="22">
        <f t="shared" si="2"/>
        <v>0</v>
      </c>
      <c r="E36" s="22">
        <f t="shared" si="3"/>
        <v>0</v>
      </c>
      <c r="F36" s="23">
        <f t="shared" si="4"/>
        <v>0</v>
      </c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22">
        <f t="shared" si="1"/>
        <v>0</v>
      </c>
      <c r="D37" s="22">
        <f t="shared" si="2"/>
        <v>0</v>
      </c>
      <c r="E37" s="22">
        <f t="shared" si="3"/>
        <v>0</v>
      </c>
      <c r="F37" s="23">
        <f t="shared" si="4"/>
        <v>0</v>
      </c>
      <c r="G37" s="19">
        <f t="shared" si="0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22">
        <f t="shared" si="1"/>
        <v>0</v>
      </c>
      <c r="D38" s="22">
        <f t="shared" si="2"/>
        <v>0</v>
      </c>
      <c r="E38" s="22">
        <f t="shared" si="3"/>
        <v>0</v>
      </c>
      <c r="F38" s="23">
        <f t="shared" si="4"/>
        <v>0</v>
      </c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22">
        <f t="shared" si="1"/>
        <v>0</v>
      </c>
      <c r="D39" s="22">
        <f t="shared" si="2"/>
        <v>0</v>
      </c>
      <c r="E39" s="22">
        <f t="shared" si="3"/>
        <v>0</v>
      </c>
      <c r="F39" s="23">
        <f t="shared" si="4"/>
        <v>0</v>
      </c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22">
        <f t="shared" si="1"/>
        <v>0</v>
      </c>
      <c r="D40" s="22">
        <f t="shared" si="2"/>
        <v>0.8500000000000001</v>
      </c>
      <c r="E40" s="22">
        <f t="shared" si="3"/>
        <v>0</v>
      </c>
      <c r="F40" s="23">
        <f t="shared" si="4"/>
        <v>0</v>
      </c>
      <c r="G40" s="19">
        <f t="shared" si="0"/>
        <v>0.8500000000000001</v>
      </c>
      <c r="H40" s="55"/>
      <c r="I40" s="155"/>
      <c r="J40" s="155"/>
      <c r="K40" s="155"/>
      <c r="L40" s="154">
        <v>0.4</v>
      </c>
      <c r="M40" s="154">
        <v>0.15</v>
      </c>
      <c r="N40" s="154">
        <v>0.3</v>
      </c>
      <c r="O40" s="53"/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22">
        <f t="shared" si="1"/>
        <v>0</v>
      </c>
      <c r="D41" s="22">
        <f t="shared" si="2"/>
        <v>0</v>
      </c>
      <c r="E41" s="22">
        <f t="shared" si="3"/>
        <v>0</v>
      </c>
      <c r="F41" s="23">
        <f t="shared" si="4"/>
        <v>0</v>
      </c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22">
        <f t="shared" si="1"/>
        <v>0</v>
      </c>
      <c r="D42" s="22">
        <f t="shared" si="2"/>
        <v>0</v>
      </c>
      <c r="E42" s="22">
        <f t="shared" si="3"/>
        <v>0</v>
      </c>
      <c r="F42" s="23">
        <f t="shared" si="4"/>
        <v>0</v>
      </c>
      <c r="G42" s="19">
        <f t="shared" si="0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22">
        <f t="shared" si="1"/>
        <v>0</v>
      </c>
      <c r="D43" s="22">
        <f t="shared" si="2"/>
        <v>0</v>
      </c>
      <c r="E43" s="22">
        <f t="shared" si="3"/>
        <v>0</v>
      </c>
      <c r="F43" s="23">
        <f t="shared" si="4"/>
        <v>0</v>
      </c>
      <c r="G43" s="19">
        <f t="shared" si="0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22">
        <f t="shared" si="1"/>
        <v>0</v>
      </c>
      <c r="D44" s="22">
        <f t="shared" si="2"/>
        <v>0</v>
      </c>
      <c r="E44" s="22">
        <f t="shared" si="3"/>
        <v>0</v>
      </c>
      <c r="F44" s="23">
        <f t="shared" si="4"/>
        <v>0</v>
      </c>
      <c r="G44" s="19">
        <f t="shared" si="0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22">
        <f t="shared" si="1"/>
        <v>0</v>
      </c>
      <c r="D45" s="22">
        <f t="shared" si="2"/>
        <v>0</v>
      </c>
      <c r="E45" s="22">
        <f t="shared" si="3"/>
        <v>0</v>
      </c>
      <c r="F45" s="23">
        <f t="shared" si="4"/>
        <v>0</v>
      </c>
      <c r="G45" s="19">
        <f t="shared" si="0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22">
        <f t="shared" si="1"/>
        <v>0</v>
      </c>
      <c r="D46" s="22">
        <f t="shared" si="2"/>
        <v>0</v>
      </c>
      <c r="E46" s="22">
        <f t="shared" si="3"/>
        <v>0</v>
      </c>
      <c r="F46" s="23">
        <f t="shared" si="4"/>
        <v>0</v>
      </c>
      <c r="G46" s="19">
        <f t="shared" si="0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22">
        <f t="shared" si="1"/>
        <v>0</v>
      </c>
      <c r="D47" s="22">
        <f t="shared" si="2"/>
        <v>0</v>
      </c>
      <c r="E47" s="22">
        <f t="shared" si="3"/>
        <v>0</v>
      </c>
      <c r="F47" s="23">
        <f t="shared" si="4"/>
        <v>0</v>
      </c>
      <c r="G47" s="19">
        <f t="shared" si="0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22">
        <f t="shared" si="1"/>
        <v>0</v>
      </c>
      <c r="D48" s="22">
        <f t="shared" si="2"/>
        <v>0</v>
      </c>
      <c r="E48" s="22">
        <f t="shared" si="3"/>
        <v>0</v>
      </c>
      <c r="F48" s="23">
        <f t="shared" si="4"/>
        <v>0</v>
      </c>
      <c r="G48" s="19">
        <f t="shared" si="0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22">
        <f t="shared" si="1"/>
        <v>0</v>
      </c>
      <c r="D49" s="22">
        <f t="shared" si="2"/>
        <v>0</v>
      </c>
      <c r="E49" s="22">
        <f t="shared" si="3"/>
        <v>0</v>
      </c>
      <c r="F49" s="23">
        <f t="shared" si="4"/>
        <v>0</v>
      </c>
      <c r="G49" s="19">
        <f t="shared" si="0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22">
        <f t="shared" si="1"/>
        <v>0</v>
      </c>
      <c r="D50" s="22">
        <f t="shared" si="2"/>
        <v>0</v>
      </c>
      <c r="E50" s="22">
        <f t="shared" si="3"/>
        <v>0</v>
      </c>
      <c r="F50" s="23">
        <f t="shared" si="4"/>
        <v>0</v>
      </c>
      <c r="G50" s="19">
        <f t="shared" si="0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22">
        <f t="shared" si="1"/>
        <v>0</v>
      </c>
      <c r="D51" s="22">
        <f t="shared" si="2"/>
        <v>0</v>
      </c>
      <c r="E51" s="22">
        <f t="shared" si="3"/>
        <v>0</v>
      </c>
      <c r="F51" s="23">
        <f t="shared" si="4"/>
        <v>0</v>
      </c>
      <c r="G51" s="19">
        <f t="shared" si="0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22">
        <f t="shared" si="1"/>
        <v>0</v>
      </c>
      <c r="D52" s="22">
        <f t="shared" si="2"/>
        <v>0</v>
      </c>
      <c r="E52" s="22">
        <f t="shared" si="3"/>
        <v>0</v>
      </c>
      <c r="F52" s="23">
        <f t="shared" si="4"/>
        <v>0</v>
      </c>
      <c r="G52" s="19">
        <f t="shared" si="0"/>
        <v>0</v>
      </c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22">
        <f t="shared" si="1"/>
        <v>0</v>
      </c>
      <c r="D53" s="22">
        <f t="shared" si="2"/>
        <v>0</v>
      </c>
      <c r="E53" s="22">
        <f t="shared" si="3"/>
        <v>0</v>
      </c>
      <c r="F53" s="23">
        <f t="shared" si="4"/>
        <v>0</v>
      </c>
      <c r="G53" s="19">
        <f t="shared" si="0"/>
        <v>0</v>
      </c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22"/>
      <c r="D54" s="22"/>
      <c r="E54" s="22"/>
      <c r="F54" s="23"/>
      <c r="G54" s="19"/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187.50000000000003</v>
      </c>
      <c r="D55" s="129">
        <f>SUM(D6:D20,D22:D23,D25:D26,D32:D41,D48)</f>
        <v>170.32000000000002</v>
      </c>
      <c r="E55" s="129">
        <f>SUM(E6:E20,E22:E23,E25:E26,E32:E41,E48)</f>
        <v>205.98999999999995</v>
      </c>
      <c r="F55" s="129">
        <f>SUM(F6:F20,F22:F23,F25:F26,F32:F41,F48)</f>
        <v>229.91</v>
      </c>
      <c r="G55" s="129">
        <f>SUM(G6:G20,G22:G23,G25:G26,G32:G41,G48)</f>
        <v>793.72</v>
      </c>
      <c r="H55" s="55"/>
      <c r="I55" s="103">
        <f>SUM(I6:I20,I22:I23,I25:I26,I32:I41,I48)</f>
        <v>61.8</v>
      </c>
      <c r="J55" s="103">
        <f aca="true" t="shared" si="5" ref="J55:T55">SUM(J6:J20,J22:J23,J25:J26,J32:J41,J48)</f>
        <v>78.8</v>
      </c>
      <c r="K55" s="103">
        <f t="shared" si="5"/>
        <v>46.900000000000006</v>
      </c>
      <c r="L55" s="103">
        <f t="shared" si="5"/>
        <v>51.870000000000005</v>
      </c>
      <c r="M55" s="103">
        <f t="shared" si="5"/>
        <v>58.05000000000001</v>
      </c>
      <c r="N55" s="103">
        <f t="shared" si="5"/>
        <v>60.4</v>
      </c>
      <c r="O55" s="103">
        <f t="shared" si="5"/>
        <v>76.63</v>
      </c>
      <c r="P55" s="103">
        <f t="shared" si="5"/>
        <v>56.94</v>
      </c>
      <c r="Q55" s="103">
        <f t="shared" si="5"/>
        <v>72.41999999999999</v>
      </c>
      <c r="R55" s="103">
        <f t="shared" si="5"/>
        <v>84.66</v>
      </c>
      <c r="S55" s="103">
        <f t="shared" si="5"/>
        <v>77.58000000000001</v>
      </c>
      <c r="T55" s="103">
        <f t="shared" si="5"/>
        <v>67.67</v>
      </c>
      <c r="U55" s="74"/>
    </row>
    <row r="56" spans="1:20" ht="13.5" customHeight="1">
      <c r="A56" s="93" t="s">
        <v>140</v>
      </c>
      <c r="B56" s="91" t="s">
        <v>62</v>
      </c>
      <c r="C56" s="109">
        <f>SUM(I56:K56)</f>
        <v>4356.86</v>
      </c>
      <c r="D56" s="109">
        <f>SUM(L56:N56)</f>
        <v>5444.24</v>
      </c>
      <c r="E56" s="109">
        <f>SUM(O56:Q56)</f>
        <v>6468.36</v>
      </c>
      <c r="F56" s="109">
        <f>SUM(R56:T56)</f>
        <v>4476.44</v>
      </c>
      <c r="G56" s="110">
        <f>SUM(C56:F56)</f>
        <v>20745.899999999998</v>
      </c>
      <c r="H56" s="107"/>
      <c r="I56" s="111">
        <v>1536.88</v>
      </c>
      <c r="J56" s="111">
        <v>1261.78</v>
      </c>
      <c r="K56" s="111">
        <v>1558.2</v>
      </c>
      <c r="L56" s="112">
        <v>1703.78</v>
      </c>
      <c r="M56" s="112">
        <v>1798.06</v>
      </c>
      <c r="N56" s="112">
        <v>1942.4</v>
      </c>
      <c r="O56" s="112">
        <v>2231.4</v>
      </c>
      <c r="P56" s="112">
        <v>2367.5</v>
      </c>
      <c r="Q56" s="112">
        <v>1869.46</v>
      </c>
      <c r="R56" s="112">
        <v>1573.8</v>
      </c>
      <c r="S56" s="112">
        <v>1410.86</v>
      </c>
      <c r="T56" s="112">
        <v>1491.78</v>
      </c>
    </row>
    <row r="57" spans="1:20" ht="13.5" customHeight="1">
      <c r="A57" s="93" t="s">
        <v>127</v>
      </c>
      <c r="B57" s="94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107"/>
      <c r="I57" s="112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21" ht="13.5" customHeight="1">
      <c r="A58" s="15" t="s">
        <v>75</v>
      </c>
      <c r="B58" s="16"/>
      <c r="C58" s="104">
        <f>SUM(C6:C51,C56)</f>
        <v>4544.36</v>
      </c>
      <c r="D58" s="104">
        <f>SUM(D6:D51,D56)</f>
        <v>5614.5599999999995</v>
      </c>
      <c r="E58" s="104">
        <f>SUM(E6:E51,E56)</f>
        <v>6674.349999999999</v>
      </c>
      <c r="F58" s="104">
        <f>SUM(F6:F51,F56)</f>
        <v>4706.349999999999</v>
      </c>
      <c r="G58" s="104">
        <f>SUM(C58:F58)</f>
        <v>21539.619999999995</v>
      </c>
      <c r="H58" s="55"/>
      <c r="I58" s="106">
        <f aca="true" t="shared" si="6" ref="I58:Q58">SUM(I55:I56)</f>
        <v>1598.68</v>
      </c>
      <c r="J58" s="106">
        <f t="shared" si="6"/>
        <v>1340.58</v>
      </c>
      <c r="K58" s="106">
        <f t="shared" si="6"/>
        <v>1605.1000000000001</v>
      </c>
      <c r="L58" s="106">
        <f t="shared" si="6"/>
        <v>1755.65</v>
      </c>
      <c r="M58" s="106">
        <f t="shared" si="6"/>
        <v>1856.11</v>
      </c>
      <c r="N58" s="106">
        <f t="shared" si="6"/>
        <v>2002.8000000000002</v>
      </c>
      <c r="O58" s="106">
        <f t="shared" si="6"/>
        <v>2308.03</v>
      </c>
      <c r="P58" s="106">
        <f t="shared" si="6"/>
        <v>2424.44</v>
      </c>
      <c r="Q58" s="106">
        <f t="shared" si="6"/>
        <v>1941.88</v>
      </c>
      <c r="R58" s="106">
        <f>SUM(R55:R57)</f>
        <v>1658.46</v>
      </c>
      <c r="S58" s="106">
        <f>SUM(S55:S56)</f>
        <v>1488.4399999999998</v>
      </c>
      <c r="T58" s="106">
        <f>SUM(T55:T56)</f>
        <v>1559.45</v>
      </c>
      <c r="U58" s="131"/>
    </row>
    <row r="59" spans="1:22" ht="13.5" customHeight="1">
      <c r="A59" s="2" t="s">
        <v>63</v>
      </c>
      <c r="B59" s="2"/>
      <c r="C59" s="7">
        <f>C55/C58</f>
        <v>0.04125993539244251</v>
      </c>
      <c r="D59" s="7">
        <f>D55/D58</f>
        <v>0.030335413638824776</v>
      </c>
      <c r="E59" s="7">
        <f>E55/E58</f>
        <v>0.03086293047263029</v>
      </c>
      <c r="F59" s="7">
        <f>F55/F58</f>
        <v>0.04885102042984479</v>
      </c>
      <c r="G59" s="7">
        <f>G55/G58</f>
        <v>0.0368493037481627</v>
      </c>
      <c r="H59" s="55"/>
      <c r="I59" s="63">
        <f aca="true" t="shared" si="7" ref="I59:T59">I55/I58</f>
        <v>0.03865689193584707</v>
      </c>
      <c r="J59" s="63">
        <f t="shared" si="7"/>
        <v>0.058780527831237224</v>
      </c>
      <c r="K59" s="63">
        <f t="shared" si="7"/>
        <v>0.029219363279546447</v>
      </c>
      <c r="L59" s="63">
        <f t="shared" si="7"/>
        <v>0.02954461310625694</v>
      </c>
      <c r="M59" s="63">
        <f t="shared" si="7"/>
        <v>0.03127508606709732</v>
      </c>
      <c r="N59" s="63">
        <f t="shared" si="7"/>
        <v>0.03015777910924705</v>
      </c>
      <c r="O59" s="63">
        <f t="shared" si="7"/>
        <v>0.03320147485084682</v>
      </c>
      <c r="P59" s="63">
        <f t="shared" si="7"/>
        <v>0.02348583590437379</v>
      </c>
      <c r="Q59" s="63">
        <f t="shared" si="7"/>
        <v>0.0372937565658022</v>
      </c>
      <c r="R59" s="63">
        <f t="shared" si="7"/>
        <v>0.05104735718678774</v>
      </c>
      <c r="S59" s="63">
        <f t="shared" si="7"/>
        <v>0.05212168444814707</v>
      </c>
      <c r="T59" s="63">
        <f t="shared" si="7"/>
        <v>0.04339350412004232</v>
      </c>
      <c r="U59" s="153"/>
      <c r="V59" s="139"/>
    </row>
    <row r="60" spans="2:8" ht="12.75">
      <c r="B60" s="67"/>
      <c r="H60" s="62"/>
    </row>
    <row r="61" spans="5:20" ht="12.75">
      <c r="E61" s="62"/>
      <c r="F61" s="62"/>
      <c r="H61" s="62"/>
      <c r="I61" s="131">
        <f>SUM(I6:I54,I56)</f>
        <v>1598.68</v>
      </c>
      <c r="J61" s="131">
        <f aca="true" t="shared" si="8" ref="J61:T61">SUM(J6:J54,J56)</f>
        <v>1340.58</v>
      </c>
      <c r="K61" s="131">
        <f t="shared" si="8"/>
        <v>1605.1000000000001</v>
      </c>
      <c r="L61" s="131">
        <f t="shared" si="8"/>
        <v>1755.65</v>
      </c>
      <c r="M61" s="131">
        <f t="shared" si="8"/>
        <v>1856.11</v>
      </c>
      <c r="N61" s="131">
        <f t="shared" si="8"/>
        <v>2002.8000000000002</v>
      </c>
      <c r="O61" s="131">
        <f t="shared" si="8"/>
        <v>2308.03</v>
      </c>
      <c r="P61" s="131">
        <f t="shared" si="8"/>
        <v>2424.44</v>
      </c>
      <c r="Q61" s="131">
        <f t="shared" si="8"/>
        <v>1941.88</v>
      </c>
      <c r="R61" s="131">
        <f t="shared" si="8"/>
        <v>1658.46</v>
      </c>
      <c r="S61" s="131">
        <f t="shared" si="8"/>
        <v>1488.4399999999998</v>
      </c>
      <c r="T61" s="131">
        <f t="shared" si="8"/>
        <v>1559.45</v>
      </c>
    </row>
    <row r="62" spans="5:18" ht="12.75">
      <c r="E62" s="62"/>
      <c r="F62" s="62"/>
      <c r="Q62" s="172">
        <f>SUM(Q61,Q64)</f>
        <v>1945.64</v>
      </c>
      <c r="R62" s="172">
        <f>SUM(R61,R64)</f>
        <v>1662.5</v>
      </c>
    </row>
    <row r="64" spans="1:18" ht="24" customHeight="1">
      <c r="A64" s="171" t="s">
        <v>170</v>
      </c>
      <c r="B64" s="170" t="s">
        <v>92</v>
      </c>
      <c r="Q64">
        <v>3.76</v>
      </c>
      <c r="R64">
        <v>4.04</v>
      </c>
    </row>
  </sheetData>
  <sheetProtection/>
  <mergeCells count="9">
    <mergeCell ref="A15:A16"/>
    <mergeCell ref="A34:A35"/>
    <mergeCell ref="A36:A37"/>
    <mergeCell ref="A6:A7"/>
    <mergeCell ref="A9:A10"/>
    <mergeCell ref="A17:A20"/>
    <mergeCell ref="A25:A26"/>
    <mergeCell ref="A27:A31"/>
    <mergeCell ref="A32:A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B6">
      <selection activeCell="F42" sqref="F42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20" width="7.5742187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110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157" t="s">
        <v>97</v>
      </c>
      <c r="J3" s="157" t="s">
        <v>98</v>
      </c>
      <c r="K3" s="157" t="s">
        <v>99</v>
      </c>
      <c r="L3" s="158" t="s">
        <v>100</v>
      </c>
      <c r="M3" s="158" t="s">
        <v>101</v>
      </c>
      <c r="N3" s="158" t="s">
        <v>102</v>
      </c>
      <c r="O3" s="60" t="s">
        <v>103</v>
      </c>
      <c r="P3" s="60" t="s">
        <v>104</v>
      </c>
      <c r="Q3" s="60" t="s">
        <v>105</v>
      </c>
      <c r="R3" s="61" t="s">
        <v>106</v>
      </c>
      <c r="S3" s="61" t="s">
        <v>107</v>
      </c>
      <c r="T3" s="61" t="s">
        <v>108</v>
      </c>
    </row>
    <row r="4" spans="1:8" ht="13.5" customHeight="1">
      <c r="A4" s="2"/>
      <c r="B4" s="2"/>
      <c r="C4" s="2"/>
      <c r="D4" s="3" t="s">
        <v>84</v>
      </c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6" t="s">
        <v>9</v>
      </c>
      <c r="C6" s="89">
        <f aca="true" t="shared" si="0" ref="C6:C16">SUM(I6:K6)</f>
        <v>0</v>
      </c>
      <c r="D6" s="89">
        <f aca="true" t="shared" si="1" ref="D6:D15">SUM(L6:N6)</f>
        <v>0</v>
      </c>
      <c r="E6" s="89">
        <f aca="true" t="shared" si="2" ref="E6:E15">SUM(O6:Q6)</f>
        <v>0</v>
      </c>
      <c r="F6" s="89">
        <f aca="true" t="shared" si="3" ref="F6:F19">SUM(R6:T6)</f>
        <v>0</v>
      </c>
      <c r="G6" s="19">
        <f aca="true" t="shared" si="4" ref="G6:G54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8" t="s">
        <v>10</v>
      </c>
      <c r="C7" s="89">
        <f t="shared" si="0"/>
        <v>0</v>
      </c>
      <c r="D7" s="89">
        <f t="shared" si="1"/>
        <v>0</v>
      </c>
      <c r="E7" s="89">
        <f t="shared" si="2"/>
        <v>0</v>
      </c>
      <c r="F7" s="89">
        <f t="shared" si="3"/>
        <v>0</v>
      </c>
      <c r="G7" s="19">
        <f t="shared" si="4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89">
        <f t="shared" si="0"/>
        <v>0</v>
      </c>
      <c r="D8" s="89">
        <f t="shared" si="1"/>
        <v>0</v>
      </c>
      <c r="E8" s="89">
        <f t="shared" si="2"/>
        <v>0</v>
      </c>
      <c r="F8" s="89">
        <f t="shared" si="3"/>
        <v>0</v>
      </c>
      <c r="G8" s="19">
        <f t="shared" si="4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6" t="s">
        <v>14</v>
      </c>
      <c r="C9" s="86">
        <f t="shared" si="0"/>
        <v>1.73</v>
      </c>
      <c r="D9" s="86">
        <f t="shared" si="1"/>
        <v>1.0899999999999999</v>
      </c>
      <c r="E9" s="86">
        <f t="shared" si="2"/>
        <v>1.84</v>
      </c>
      <c r="F9" s="87">
        <f t="shared" si="3"/>
        <v>0.12</v>
      </c>
      <c r="G9" s="19">
        <f t="shared" si="4"/>
        <v>4.78</v>
      </c>
      <c r="H9" s="55"/>
      <c r="I9" s="155">
        <v>0.05</v>
      </c>
      <c r="J9" s="155">
        <v>0.42</v>
      </c>
      <c r="K9" s="155">
        <v>1.26</v>
      </c>
      <c r="L9" s="154">
        <v>0.14</v>
      </c>
      <c r="M9" s="154">
        <v>0.35</v>
      </c>
      <c r="N9" s="154">
        <v>0.6</v>
      </c>
      <c r="O9" s="53">
        <v>0.84</v>
      </c>
      <c r="P9" s="53">
        <v>0.72</v>
      </c>
      <c r="Q9" s="53">
        <v>0.28</v>
      </c>
      <c r="R9" s="54">
        <v>0.12</v>
      </c>
      <c r="S9" s="54"/>
      <c r="T9" s="54"/>
    </row>
    <row r="10" spans="1:20" ht="13.5" customHeight="1">
      <c r="A10" s="177"/>
      <c r="B10" s="127" t="s">
        <v>15</v>
      </c>
      <c r="C10" s="86">
        <f t="shared" si="0"/>
        <v>0</v>
      </c>
      <c r="D10" s="86">
        <f t="shared" si="1"/>
        <v>0</v>
      </c>
      <c r="E10" s="86">
        <f t="shared" si="2"/>
        <v>0</v>
      </c>
      <c r="F10" s="87">
        <f t="shared" si="3"/>
        <v>0</v>
      </c>
      <c r="G10" s="19">
        <f t="shared" si="4"/>
        <v>0</v>
      </c>
      <c r="H10" s="55"/>
      <c r="I10" s="155"/>
      <c r="J10" s="155"/>
      <c r="K10" s="155"/>
      <c r="L10" s="154"/>
      <c r="M10" s="154"/>
      <c r="N10" s="154"/>
      <c r="O10" s="53"/>
      <c r="P10" s="53"/>
      <c r="Q10" s="53"/>
      <c r="R10" s="54"/>
      <c r="S10" s="54"/>
      <c r="T10" s="54"/>
    </row>
    <row r="11" spans="1:20" ht="13.5" customHeight="1">
      <c r="A11" s="2" t="s">
        <v>16</v>
      </c>
      <c r="B11" s="122" t="s">
        <v>17</v>
      </c>
      <c r="C11" s="88">
        <f t="shared" si="0"/>
        <v>0</v>
      </c>
      <c r="D11" s="89">
        <f t="shared" si="1"/>
        <v>0</v>
      </c>
      <c r="E11" s="89">
        <f t="shared" si="2"/>
        <v>0</v>
      </c>
      <c r="F11" s="89">
        <f t="shared" si="3"/>
        <v>0</v>
      </c>
      <c r="G11" s="19">
        <f t="shared" si="4"/>
        <v>0</v>
      </c>
      <c r="H11" s="55"/>
      <c r="I11" s="155"/>
      <c r="J11" s="155"/>
      <c r="K11" s="155"/>
      <c r="L11" s="154"/>
      <c r="M11" s="154"/>
      <c r="N11" s="154"/>
      <c r="O11" s="53"/>
      <c r="P11" s="53"/>
      <c r="Q11" s="53"/>
      <c r="R11" s="54"/>
      <c r="S11" s="54"/>
      <c r="T11" s="54"/>
    </row>
    <row r="12" spans="1:20" ht="13.5" customHeight="1">
      <c r="A12" s="2" t="s">
        <v>18</v>
      </c>
      <c r="B12" s="122" t="s">
        <v>19</v>
      </c>
      <c r="C12" s="89">
        <f t="shared" si="0"/>
        <v>0.22</v>
      </c>
      <c r="D12" s="87">
        <f t="shared" si="1"/>
        <v>0.5800000000000001</v>
      </c>
      <c r="E12" s="89">
        <f t="shared" si="2"/>
        <v>1.03</v>
      </c>
      <c r="F12" s="89">
        <f t="shared" si="3"/>
        <v>0.08</v>
      </c>
      <c r="G12" s="19">
        <f t="shared" si="4"/>
        <v>1.9100000000000001</v>
      </c>
      <c r="H12" s="55"/>
      <c r="I12" s="155"/>
      <c r="J12" s="155">
        <v>0.12</v>
      </c>
      <c r="K12" s="155">
        <v>0.1</v>
      </c>
      <c r="L12" s="154">
        <v>0.2</v>
      </c>
      <c r="M12" s="154">
        <v>0.18</v>
      </c>
      <c r="N12" s="154">
        <v>0.2</v>
      </c>
      <c r="O12" s="53">
        <v>0.25</v>
      </c>
      <c r="P12" s="53">
        <v>0.6</v>
      </c>
      <c r="Q12" s="53">
        <v>0.18</v>
      </c>
      <c r="R12" s="54">
        <v>0.08</v>
      </c>
      <c r="S12" s="54"/>
      <c r="T12" s="54"/>
    </row>
    <row r="13" spans="1:20" ht="13.5" customHeight="1">
      <c r="A13" s="2" t="s">
        <v>20</v>
      </c>
      <c r="B13" s="122" t="s">
        <v>21</v>
      </c>
      <c r="C13" s="89">
        <f t="shared" si="0"/>
        <v>0</v>
      </c>
      <c r="D13" s="87">
        <f t="shared" si="1"/>
        <v>0</v>
      </c>
      <c r="E13" s="89">
        <f t="shared" si="2"/>
        <v>0</v>
      </c>
      <c r="F13" s="89">
        <f t="shared" si="3"/>
        <v>0</v>
      </c>
      <c r="G13" s="19">
        <f t="shared" si="4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89">
        <f t="shared" si="0"/>
        <v>0</v>
      </c>
      <c r="D14" s="87">
        <f t="shared" si="1"/>
        <v>0</v>
      </c>
      <c r="E14" s="89">
        <f t="shared" si="2"/>
        <v>0</v>
      </c>
      <c r="F14" s="89">
        <f t="shared" si="3"/>
        <v>0</v>
      </c>
      <c r="G14" s="19">
        <f t="shared" si="4"/>
        <v>0</v>
      </c>
      <c r="H14" s="55"/>
      <c r="I14" s="155"/>
      <c r="J14" s="155"/>
      <c r="K14" s="155"/>
      <c r="L14" s="154"/>
      <c r="M14" s="154"/>
      <c r="N14" s="154"/>
      <c r="O14" s="53"/>
      <c r="P14" s="53"/>
      <c r="Q14" s="53"/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89">
        <f t="shared" si="0"/>
        <v>0.43</v>
      </c>
      <c r="D15" s="89">
        <f t="shared" si="1"/>
        <v>0.83</v>
      </c>
      <c r="E15" s="89">
        <f t="shared" si="2"/>
        <v>0.62</v>
      </c>
      <c r="F15" s="89">
        <f t="shared" si="3"/>
        <v>0.6000000000000001</v>
      </c>
      <c r="G15" s="19">
        <f t="shared" si="4"/>
        <v>2.48</v>
      </c>
      <c r="H15" s="55"/>
      <c r="I15" s="156">
        <v>0.12</v>
      </c>
      <c r="J15" s="156">
        <v>0.1</v>
      </c>
      <c r="K15" s="156">
        <v>0.21</v>
      </c>
      <c r="L15" s="154">
        <v>0.3</v>
      </c>
      <c r="M15" s="154">
        <v>0.18</v>
      </c>
      <c r="N15" s="154">
        <v>0.35</v>
      </c>
      <c r="O15" s="53">
        <v>0.09</v>
      </c>
      <c r="P15" s="53">
        <v>0.18</v>
      </c>
      <c r="Q15" s="53">
        <v>0.35</v>
      </c>
      <c r="R15" s="54">
        <v>0.11</v>
      </c>
      <c r="S15" s="54">
        <v>0.22</v>
      </c>
      <c r="T15" s="54">
        <v>0.27</v>
      </c>
    </row>
    <row r="16" spans="1:20" ht="13.5" customHeight="1">
      <c r="A16" s="177"/>
      <c r="B16" s="127" t="s">
        <v>86</v>
      </c>
      <c r="C16" s="89">
        <f t="shared" si="0"/>
        <v>0</v>
      </c>
      <c r="D16" s="89">
        <f aca="true" t="shared" si="5" ref="D16:D51">SUM(L16:N16)</f>
        <v>0</v>
      </c>
      <c r="E16" s="89">
        <f aca="true" t="shared" si="6" ref="E16:E51">SUM(O16:Q16)</f>
        <v>0</v>
      </c>
      <c r="F16" s="89">
        <f t="shared" si="3"/>
        <v>0</v>
      </c>
      <c r="G16" s="19">
        <f>SUM(C16:F16)</f>
        <v>0</v>
      </c>
      <c r="H16" s="55"/>
      <c r="I16" s="155"/>
      <c r="J16" s="155"/>
      <c r="K16" s="155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89">
        <f aca="true" t="shared" si="7" ref="C17:C51">SUM(I17:K17)</f>
        <v>0</v>
      </c>
      <c r="D17" s="89">
        <f t="shared" si="5"/>
        <v>0</v>
      </c>
      <c r="E17" s="89">
        <f t="shared" si="6"/>
        <v>0</v>
      </c>
      <c r="F17" s="89">
        <f t="shared" si="3"/>
        <v>0</v>
      </c>
      <c r="G17" s="19">
        <f t="shared" si="4"/>
        <v>0</v>
      </c>
      <c r="H17" s="55"/>
      <c r="I17" s="155"/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89">
        <f t="shared" si="7"/>
        <v>0</v>
      </c>
      <c r="D18" s="89">
        <f t="shared" si="5"/>
        <v>0</v>
      </c>
      <c r="E18" s="89">
        <f t="shared" si="6"/>
        <v>0</v>
      </c>
      <c r="F18" s="87">
        <f t="shared" si="3"/>
        <v>0.99</v>
      </c>
      <c r="G18" s="19">
        <f t="shared" si="4"/>
        <v>0.99</v>
      </c>
      <c r="H18" s="55"/>
      <c r="I18" s="155"/>
      <c r="J18" s="155"/>
      <c r="K18" s="155"/>
      <c r="L18" s="154"/>
      <c r="M18" s="154"/>
      <c r="N18" s="154"/>
      <c r="O18" s="53"/>
      <c r="P18" s="53"/>
      <c r="Q18" s="53"/>
      <c r="R18" s="54">
        <v>0.94</v>
      </c>
      <c r="S18" s="54"/>
      <c r="T18" s="54">
        <v>0.05</v>
      </c>
    </row>
    <row r="19" spans="1:20" ht="13.5" customHeight="1">
      <c r="A19" s="181"/>
      <c r="B19" s="125" t="s">
        <v>27</v>
      </c>
      <c r="C19" s="89">
        <f t="shared" si="7"/>
        <v>0</v>
      </c>
      <c r="D19" s="89">
        <f t="shared" si="5"/>
        <v>0</v>
      </c>
      <c r="E19" s="89">
        <f t="shared" si="6"/>
        <v>0</v>
      </c>
      <c r="F19" s="87">
        <f t="shared" si="3"/>
        <v>0.21</v>
      </c>
      <c r="G19" s="19">
        <f t="shared" si="4"/>
        <v>0.21</v>
      </c>
      <c r="H19" s="55"/>
      <c r="I19" s="155"/>
      <c r="J19" s="155"/>
      <c r="K19" s="155"/>
      <c r="L19" s="154"/>
      <c r="M19" s="154"/>
      <c r="N19" s="154"/>
      <c r="O19" s="53"/>
      <c r="P19" s="53"/>
      <c r="Q19" s="53"/>
      <c r="R19" s="54"/>
      <c r="S19" s="54"/>
      <c r="T19" s="54">
        <v>0.21</v>
      </c>
    </row>
    <row r="20" spans="1:20" ht="13.5" customHeight="1">
      <c r="A20" s="177"/>
      <c r="B20" s="123" t="s">
        <v>29</v>
      </c>
      <c r="C20" s="89">
        <f t="shared" si="7"/>
        <v>0</v>
      </c>
      <c r="D20" s="89">
        <f t="shared" si="5"/>
        <v>0</v>
      </c>
      <c r="E20" s="89">
        <f t="shared" si="6"/>
        <v>0</v>
      </c>
      <c r="F20" s="87">
        <f aca="true" t="shared" si="8" ref="F20:F51">SUM(R20:T20)</f>
        <v>0.07</v>
      </c>
      <c r="G20" s="19">
        <f t="shared" si="4"/>
        <v>0.07</v>
      </c>
      <c r="H20" s="55"/>
      <c r="I20" s="155"/>
      <c r="J20" s="155"/>
      <c r="K20" s="155"/>
      <c r="L20" s="154"/>
      <c r="M20" s="154"/>
      <c r="N20" s="154"/>
      <c r="O20" s="53"/>
      <c r="P20" s="53"/>
      <c r="Q20" s="53"/>
      <c r="R20" s="54"/>
      <c r="S20" s="54"/>
      <c r="T20" s="54">
        <v>0.07</v>
      </c>
    </row>
    <row r="21" spans="1:20" ht="13.5" customHeight="1">
      <c r="A21" s="2" t="s">
        <v>30</v>
      </c>
      <c r="B21" s="11" t="s">
        <v>31</v>
      </c>
      <c r="C21" s="89">
        <f t="shared" si="7"/>
        <v>0</v>
      </c>
      <c r="D21" s="89">
        <f t="shared" si="5"/>
        <v>0</v>
      </c>
      <c r="E21" s="89">
        <f t="shared" si="6"/>
        <v>0</v>
      </c>
      <c r="F21" s="87">
        <f t="shared" si="8"/>
        <v>0</v>
      </c>
      <c r="G21" s="19">
        <f t="shared" si="4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89">
        <f t="shared" si="7"/>
        <v>0</v>
      </c>
      <c r="D22" s="89">
        <f t="shared" si="5"/>
        <v>0</v>
      </c>
      <c r="E22" s="89">
        <f t="shared" si="6"/>
        <v>0</v>
      </c>
      <c r="F22" s="87">
        <f t="shared" si="8"/>
        <v>0</v>
      </c>
      <c r="G22" s="19">
        <f t="shared" si="4"/>
        <v>0</v>
      </c>
      <c r="H22" s="55"/>
      <c r="I22" s="155"/>
      <c r="J22" s="155"/>
      <c r="K22" s="155"/>
      <c r="L22" s="154"/>
      <c r="M22" s="154"/>
      <c r="N22" s="154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89">
        <f t="shared" si="7"/>
        <v>0</v>
      </c>
      <c r="D23" s="89">
        <f t="shared" si="5"/>
        <v>0</v>
      </c>
      <c r="E23" s="89">
        <f t="shared" si="6"/>
        <v>0</v>
      </c>
      <c r="F23" s="87">
        <f t="shared" si="8"/>
        <v>0</v>
      </c>
      <c r="G23" s="19">
        <f t="shared" si="4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89">
        <f t="shared" si="7"/>
        <v>0</v>
      </c>
      <c r="D24" s="89">
        <f t="shared" si="5"/>
        <v>0</v>
      </c>
      <c r="E24" s="89">
        <f t="shared" si="6"/>
        <v>0</v>
      </c>
      <c r="F24" s="87">
        <f t="shared" si="8"/>
        <v>0</v>
      </c>
      <c r="G24" s="19">
        <f t="shared" si="4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89">
        <f t="shared" si="7"/>
        <v>0</v>
      </c>
      <c r="D25" s="89">
        <f t="shared" si="5"/>
        <v>0</v>
      </c>
      <c r="E25" s="89">
        <f t="shared" si="6"/>
        <v>0</v>
      </c>
      <c r="F25" s="87">
        <f t="shared" si="8"/>
        <v>0</v>
      </c>
      <c r="G25" s="19">
        <f t="shared" si="4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89">
        <f t="shared" si="7"/>
        <v>0</v>
      </c>
      <c r="D26" s="89">
        <f t="shared" si="5"/>
        <v>0</v>
      </c>
      <c r="E26" s="89">
        <f t="shared" si="6"/>
        <v>0</v>
      </c>
      <c r="F26" s="87">
        <f t="shared" si="8"/>
        <v>0</v>
      </c>
      <c r="G26" s="19">
        <f t="shared" si="4"/>
        <v>0</v>
      </c>
      <c r="H26" s="55"/>
      <c r="I26" s="155"/>
      <c r="J26" s="155"/>
      <c r="K26" s="155"/>
      <c r="L26" s="154"/>
      <c r="M26" s="154"/>
      <c r="N26" s="154"/>
      <c r="O26" s="53"/>
      <c r="P26" s="53"/>
      <c r="Q26" s="53"/>
      <c r="R26" s="54"/>
      <c r="S26" s="54"/>
      <c r="T26" s="54"/>
    </row>
    <row r="27" spans="1:20" ht="13.5" customHeight="1">
      <c r="A27" s="178" t="s">
        <v>155</v>
      </c>
      <c r="B27" s="10" t="s">
        <v>42</v>
      </c>
      <c r="C27" s="89">
        <f t="shared" si="7"/>
        <v>0</v>
      </c>
      <c r="D27" s="89">
        <f t="shared" si="5"/>
        <v>0</v>
      </c>
      <c r="E27" s="89">
        <f t="shared" si="6"/>
        <v>0</v>
      </c>
      <c r="F27" s="87">
        <f t="shared" si="8"/>
        <v>0</v>
      </c>
      <c r="G27" s="19">
        <f t="shared" si="4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89">
        <f t="shared" si="7"/>
        <v>0</v>
      </c>
      <c r="D28" s="89">
        <f t="shared" si="5"/>
        <v>0</v>
      </c>
      <c r="E28" s="89">
        <f t="shared" si="6"/>
        <v>0</v>
      </c>
      <c r="F28" s="87">
        <f t="shared" si="8"/>
        <v>0</v>
      </c>
      <c r="G28" s="19">
        <f t="shared" si="4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89">
        <f t="shared" si="7"/>
        <v>0</v>
      </c>
      <c r="D29" s="89">
        <f t="shared" si="5"/>
        <v>0</v>
      </c>
      <c r="E29" s="89">
        <f t="shared" si="6"/>
        <v>0</v>
      </c>
      <c r="F29" s="87">
        <f t="shared" si="8"/>
        <v>0</v>
      </c>
      <c r="G29" s="19">
        <f t="shared" si="4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89">
        <f t="shared" si="7"/>
        <v>0</v>
      </c>
      <c r="D30" s="89">
        <f t="shared" si="5"/>
        <v>0</v>
      </c>
      <c r="E30" s="89">
        <f t="shared" si="6"/>
        <v>0</v>
      </c>
      <c r="F30" s="87">
        <f t="shared" si="8"/>
        <v>0</v>
      </c>
      <c r="G30" s="19">
        <f t="shared" si="4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89">
        <f t="shared" si="7"/>
        <v>0</v>
      </c>
      <c r="D31" s="89">
        <f t="shared" si="5"/>
        <v>0</v>
      </c>
      <c r="E31" s="89">
        <f t="shared" si="6"/>
        <v>0</v>
      </c>
      <c r="F31" s="87">
        <f t="shared" si="8"/>
        <v>0</v>
      </c>
      <c r="G31" s="19">
        <f t="shared" si="4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89">
        <f t="shared" si="7"/>
        <v>0</v>
      </c>
      <c r="D32" s="89">
        <f t="shared" si="5"/>
        <v>0</v>
      </c>
      <c r="E32" s="89">
        <f t="shared" si="6"/>
        <v>0</v>
      </c>
      <c r="F32" s="87">
        <f t="shared" si="8"/>
        <v>0</v>
      </c>
      <c r="G32" s="19">
        <f t="shared" si="4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89">
        <f t="shared" si="7"/>
        <v>0</v>
      </c>
      <c r="D33" s="89">
        <f t="shared" si="5"/>
        <v>0</v>
      </c>
      <c r="E33" s="89">
        <f t="shared" si="6"/>
        <v>0</v>
      </c>
      <c r="F33" s="87">
        <f t="shared" si="8"/>
        <v>0</v>
      </c>
      <c r="G33" s="19">
        <f t="shared" si="4"/>
        <v>0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/>
      <c r="S33" s="54"/>
      <c r="T33" s="54"/>
    </row>
    <row r="34" spans="1:20" ht="13.5" customHeight="1">
      <c r="A34" s="176" t="s">
        <v>47</v>
      </c>
      <c r="B34" s="126" t="s">
        <v>88</v>
      </c>
      <c r="C34" s="89">
        <f t="shared" si="7"/>
        <v>0</v>
      </c>
      <c r="D34" s="89">
        <f t="shared" si="5"/>
        <v>0</v>
      </c>
      <c r="E34" s="89">
        <f t="shared" si="6"/>
        <v>0</v>
      </c>
      <c r="F34" s="87">
        <f t="shared" si="8"/>
        <v>0</v>
      </c>
      <c r="G34" s="19">
        <f t="shared" si="4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89">
        <f t="shared" si="7"/>
        <v>0</v>
      </c>
      <c r="D35" s="89">
        <f t="shared" si="5"/>
        <v>0</v>
      </c>
      <c r="E35" s="89">
        <f t="shared" si="6"/>
        <v>0</v>
      </c>
      <c r="F35" s="87">
        <f t="shared" si="8"/>
        <v>0</v>
      </c>
      <c r="G35" s="19">
        <f t="shared" si="4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89">
        <f t="shared" si="7"/>
        <v>0</v>
      </c>
      <c r="D36" s="89">
        <f t="shared" si="5"/>
        <v>0</v>
      </c>
      <c r="E36" s="89">
        <f t="shared" si="6"/>
        <v>0</v>
      </c>
      <c r="F36" s="87">
        <f t="shared" si="8"/>
        <v>0</v>
      </c>
      <c r="G36" s="19">
        <f t="shared" si="4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89">
        <f t="shared" si="7"/>
        <v>0</v>
      </c>
      <c r="D37" s="89">
        <f t="shared" si="5"/>
        <v>0</v>
      </c>
      <c r="E37" s="89">
        <f t="shared" si="6"/>
        <v>0</v>
      </c>
      <c r="F37" s="87">
        <f t="shared" si="8"/>
        <v>0</v>
      </c>
      <c r="G37" s="19">
        <f t="shared" si="4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89">
        <f t="shared" si="7"/>
        <v>0</v>
      </c>
      <c r="D38" s="89">
        <f t="shared" si="5"/>
        <v>0</v>
      </c>
      <c r="E38" s="89">
        <f t="shared" si="6"/>
        <v>0</v>
      </c>
      <c r="F38" s="87">
        <f t="shared" si="8"/>
        <v>0</v>
      </c>
      <c r="G38" s="19">
        <f t="shared" si="4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89">
        <f t="shared" si="7"/>
        <v>0</v>
      </c>
      <c r="D39" s="89">
        <f t="shared" si="5"/>
        <v>0</v>
      </c>
      <c r="E39" s="89">
        <f t="shared" si="6"/>
        <v>0</v>
      </c>
      <c r="F39" s="87">
        <f t="shared" si="8"/>
        <v>0</v>
      </c>
      <c r="G39" s="19">
        <f t="shared" si="4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89">
        <f t="shared" si="7"/>
        <v>0</v>
      </c>
      <c r="D40" s="89">
        <f t="shared" si="5"/>
        <v>0</v>
      </c>
      <c r="E40" s="89">
        <f t="shared" si="6"/>
        <v>0</v>
      </c>
      <c r="F40" s="87">
        <f t="shared" si="8"/>
        <v>0</v>
      </c>
      <c r="G40" s="19">
        <f t="shared" si="4"/>
        <v>0</v>
      </c>
      <c r="H40" s="55"/>
      <c r="I40" s="155"/>
      <c r="J40" s="155"/>
      <c r="K40" s="155"/>
      <c r="L40" s="154"/>
      <c r="M40" s="154"/>
      <c r="N40" s="154"/>
      <c r="O40" s="53"/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89">
        <f t="shared" si="7"/>
        <v>0</v>
      </c>
      <c r="D41" s="89">
        <f t="shared" si="5"/>
        <v>0</v>
      </c>
      <c r="E41" s="89">
        <f t="shared" si="6"/>
        <v>0</v>
      </c>
      <c r="F41" s="87">
        <f t="shared" si="8"/>
        <v>0</v>
      </c>
      <c r="G41" s="19">
        <f t="shared" si="4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89">
        <f t="shared" si="7"/>
        <v>0</v>
      </c>
      <c r="D42" s="89">
        <f t="shared" si="5"/>
        <v>0</v>
      </c>
      <c r="E42" s="89">
        <f t="shared" si="6"/>
        <v>0</v>
      </c>
      <c r="F42" s="87">
        <f t="shared" si="8"/>
        <v>0</v>
      </c>
      <c r="G42" s="19">
        <f t="shared" si="4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89">
        <f t="shared" si="7"/>
        <v>0</v>
      </c>
      <c r="D43" s="89">
        <f t="shared" si="5"/>
        <v>0</v>
      </c>
      <c r="E43" s="89">
        <f t="shared" si="6"/>
        <v>0</v>
      </c>
      <c r="F43" s="87">
        <f t="shared" si="8"/>
        <v>0</v>
      </c>
      <c r="G43" s="19">
        <f t="shared" si="4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89">
        <f t="shared" si="7"/>
        <v>0</v>
      </c>
      <c r="D44" s="89">
        <f t="shared" si="5"/>
        <v>0</v>
      </c>
      <c r="E44" s="89">
        <f t="shared" si="6"/>
        <v>0</v>
      </c>
      <c r="F44" s="87">
        <f t="shared" si="8"/>
        <v>0</v>
      </c>
      <c r="G44" s="19">
        <f t="shared" si="4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89">
        <f t="shared" si="7"/>
        <v>0</v>
      </c>
      <c r="D45" s="89">
        <f t="shared" si="5"/>
        <v>0</v>
      </c>
      <c r="E45" s="89">
        <f t="shared" si="6"/>
        <v>0</v>
      </c>
      <c r="F45" s="87">
        <f t="shared" si="8"/>
        <v>0</v>
      </c>
      <c r="G45" s="19">
        <f t="shared" si="4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89">
        <f t="shared" si="7"/>
        <v>0</v>
      </c>
      <c r="D46" s="89">
        <f t="shared" si="5"/>
        <v>0</v>
      </c>
      <c r="E46" s="89">
        <f t="shared" si="6"/>
        <v>0</v>
      </c>
      <c r="F46" s="87">
        <f t="shared" si="8"/>
        <v>0</v>
      </c>
      <c r="G46" s="19">
        <f t="shared" si="4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89">
        <f t="shared" si="7"/>
        <v>0</v>
      </c>
      <c r="D47" s="89">
        <f t="shared" si="5"/>
        <v>0</v>
      </c>
      <c r="E47" s="89">
        <f t="shared" si="6"/>
        <v>0</v>
      </c>
      <c r="F47" s="87">
        <f t="shared" si="8"/>
        <v>0</v>
      </c>
      <c r="G47" s="19">
        <f t="shared" si="4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89">
        <f t="shared" si="7"/>
        <v>0</v>
      </c>
      <c r="D48" s="89">
        <f t="shared" si="5"/>
        <v>0</v>
      </c>
      <c r="E48" s="89">
        <f t="shared" si="6"/>
        <v>0</v>
      </c>
      <c r="F48" s="87">
        <f t="shared" si="8"/>
        <v>0</v>
      </c>
      <c r="G48" s="19">
        <f t="shared" si="4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89">
        <f t="shared" si="7"/>
        <v>0</v>
      </c>
      <c r="D49" s="89">
        <f t="shared" si="5"/>
        <v>0</v>
      </c>
      <c r="E49" s="89">
        <f t="shared" si="6"/>
        <v>0</v>
      </c>
      <c r="F49" s="87">
        <f t="shared" si="8"/>
        <v>0</v>
      </c>
      <c r="G49" s="19">
        <f t="shared" si="4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89">
        <f t="shared" si="7"/>
        <v>0</v>
      </c>
      <c r="D50" s="89">
        <f t="shared" si="5"/>
        <v>0</v>
      </c>
      <c r="E50" s="89">
        <f t="shared" si="6"/>
        <v>0</v>
      </c>
      <c r="F50" s="87">
        <f t="shared" si="8"/>
        <v>0</v>
      </c>
      <c r="G50" s="19">
        <f t="shared" si="4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89">
        <f t="shared" si="7"/>
        <v>0</v>
      </c>
      <c r="D51" s="89">
        <f t="shared" si="5"/>
        <v>0</v>
      </c>
      <c r="E51" s="89">
        <f t="shared" si="6"/>
        <v>0</v>
      </c>
      <c r="F51" s="87">
        <f t="shared" si="8"/>
        <v>0</v>
      </c>
      <c r="G51" s="19">
        <f t="shared" si="4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89"/>
      <c r="D52" s="89"/>
      <c r="E52" s="89"/>
      <c r="F52" s="87"/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89"/>
      <c r="D53" s="89"/>
      <c r="E53" s="89"/>
      <c r="F53" s="87"/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23"/>
      <c r="D54" s="23"/>
      <c r="E54" s="23"/>
      <c r="F54" s="23"/>
      <c r="G54" s="19">
        <f t="shared" si="4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 aca="true" t="shared" si="9" ref="C55:K55">SUM(C6:C20,C22:C23,C25:C26,C32:C41,C48)</f>
        <v>2.38</v>
      </c>
      <c r="D55" s="129">
        <f t="shared" si="9"/>
        <v>2.5</v>
      </c>
      <c r="E55" s="129">
        <f t="shared" si="9"/>
        <v>3.49</v>
      </c>
      <c r="F55" s="129">
        <f t="shared" si="9"/>
        <v>2.07</v>
      </c>
      <c r="G55" s="129">
        <f t="shared" si="9"/>
        <v>10.440000000000001</v>
      </c>
      <c r="H55" s="129">
        <f t="shared" si="9"/>
        <v>0</v>
      </c>
      <c r="I55" s="129">
        <f t="shared" si="9"/>
        <v>0.16999999999999998</v>
      </c>
      <c r="J55" s="129">
        <f t="shared" si="9"/>
        <v>0.64</v>
      </c>
      <c r="K55" s="129">
        <f t="shared" si="9"/>
        <v>1.57</v>
      </c>
      <c r="L55" s="129">
        <f aca="true" t="shared" si="10" ref="L55:T55">SUM(L6:L20,L22:L23,L25:L26,L32:L41,L48)</f>
        <v>0.64</v>
      </c>
      <c r="M55" s="129">
        <f t="shared" si="10"/>
        <v>0.71</v>
      </c>
      <c r="N55" s="129">
        <f t="shared" si="10"/>
        <v>1.15</v>
      </c>
      <c r="O55" s="129">
        <f t="shared" si="10"/>
        <v>1.18</v>
      </c>
      <c r="P55" s="129">
        <f t="shared" si="10"/>
        <v>1.4999999999999998</v>
      </c>
      <c r="Q55" s="129">
        <f t="shared" si="10"/>
        <v>0.81</v>
      </c>
      <c r="R55" s="129">
        <f t="shared" si="10"/>
        <v>1.25</v>
      </c>
      <c r="S55" s="129">
        <f t="shared" si="10"/>
        <v>0.22</v>
      </c>
      <c r="T55" s="129">
        <f t="shared" si="10"/>
        <v>0.6000000000000001</v>
      </c>
      <c r="U55" s="74"/>
    </row>
    <row r="56" spans="1:20" ht="13.5" customHeight="1">
      <c r="A56" s="93" t="s">
        <v>140</v>
      </c>
      <c r="B56" s="91" t="s">
        <v>62</v>
      </c>
      <c r="C56" s="109">
        <f>SUM(I56:K56)</f>
        <v>181.64</v>
      </c>
      <c r="D56" s="109">
        <f>SUM(L56:N56)</f>
        <v>195.58</v>
      </c>
      <c r="E56" s="109">
        <f>SUM(O56:Q56)</f>
        <v>225.32</v>
      </c>
      <c r="F56" s="109">
        <f>SUM(R56:T56)</f>
        <v>188.98</v>
      </c>
      <c r="G56" s="110">
        <f>SUM(C56:F56)</f>
        <v>791.52</v>
      </c>
      <c r="H56" s="107"/>
      <c r="I56" s="108">
        <v>63.48</v>
      </c>
      <c r="J56" s="108">
        <v>54.16</v>
      </c>
      <c r="K56" s="108">
        <v>64</v>
      </c>
      <c r="L56" s="108">
        <v>69.58</v>
      </c>
      <c r="M56" s="108">
        <v>62.34</v>
      </c>
      <c r="N56" s="108">
        <v>63.66</v>
      </c>
      <c r="O56" s="108">
        <v>68.42</v>
      </c>
      <c r="P56" s="108">
        <v>88.3</v>
      </c>
      <c r="Q56" s="108">
        <v>68.6</v>
      </c>
      <c r="R56" s="108">
        <v>67.72</v>
      </c>
      <c r="S56" s="108">
        <v>59.28</v>
      </c>
      <c r="T56" s="108">
        <v>61.98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107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</row>
    <row r="58" spans="1:21" ht="13.5" customHeight="1">
      <c r="A58" s="15" t="s">
        <v>75</v>
      </c>
      <c r="B58" s="16"/>
      <c r="C58" s="104">
        <f>SUM(C6:C51,C56)</f>
        <v>184.01999999999998</v>
      </c>
      <c r="D58" s="104">
        <f>SUM(D6:D51,D56)</f>
        <v>198.08</v>
      </c>
      <c r="E58" s="104">
        <f>SUM(E6:E51,E56)</f>
        <v>228.81</v>
      </c>
      <c r="F58" s="104">
        <f>SUM(F6:F51,F56)</f>
        <v>191.04999999999998</v>
      </c>
      <c r="G58" s="104">
        <f>SUM(C58:F58)</f>
        <v>801.96</v>
      </c>
      <c r="H58" s="55"/>
      <c r="I58" s="106">
        <f>SUM(I55:I57)</f>
        <v>63.65</v>
      </c>
      <c r="J58" s="106">
        <f aca="true" t="shared" si="11" ref="J58:T58">SUM(J55:J57)</f>
        <v>54.8</v>
      </c>
      <c r="K58" s="106">
        <f t="shared" si="11"/>
        <v>65.57</v>
      </c>
      <c r="L58" s="106">
        <f t="shared" si="11"/>
        <v>70.22</v>
      </c>
      <c r="M58" s="106">
        <f t="shared" si="11"/>
        <v>63.050000000000004</v>
      </c>
      <c r="N58" s="106">
        <f t="shared" si="11"/>
        <v>64.81</v>
      </c>
      <c r="O58" s="106">
        <f t="shared" si="11"/>
        <v>69.60000000000001</v>
      </c>
      <c r="P58" s="106">
        <f t="shared" si="11"/>
        <v>89.8</v>
      </c>
      <c r="Q58" s="106">
        <f t="shared" si="11"/>
        <v>69.41</v>
      </c>
      <c r="R58" s="106">
        <f t="shared" si="11"/>
        <v>68.97</v>
      </c>
      <c r="S58" s="106">
        <f t="shared" si="11"/>
        <v>59.5</v>
      </c>
      <c r="T58" s="106">
        <f t="shared" si="11"/>
        <v>62.58</v>
      </c>
      <c r="U58" s="131"/>
    </row>
    <row r="59" spans="1:22" ht="13.5" customHeight="1">
      <c r="A59" s="2" t="s">
        <v>63</v>
      </c>
      <c r="B59" s="2"/>
      <c r="C59" s="7">
        <f>C55/C58</f>
        <v>0.01293337680686882</v>
      </c>
      <c r="D59" s="7">
        <f>D55/D58</f>
        <v>0.012621163166397414</v>
      </c>
      <c r="E59" s="7">
        <f>E55/E58</f>
        <v>0.015252829858834843</v>
      </c>
      <c r="F59" s="7">
        <f>F55/F58</f>
        <v>0.010834859984297304</v>
      </c>
      <c r="G59" s="7">
        <f>G55/G58</f>
        <v>0.013018105641179112</v>
      </c>
      <c r="H59" s="55"/>
      <c r="I59" s="63">
        <f aca="true" t="shared" si="12" ref="I59:T59">I55/I58</f>
        <v>0.0026708562450903374</v>
      </c>
      <c r="J59" s="63">
        <f t="shared" si="12"/>
        <v>0.011678832116788322</v>
      </c>
      <c r="K59" s="63">
        <f t="shared" si="12"/>
        <v>0.023943876772914447</v>
      </c>
      <c r="L59" s="63">
        <f t="shared" si="12"/>
        <v>0.009114212475078326</v>
      </c>
      <c r="M59" s="63">
        <f t="shared" si="12"/>
        <v>0.011260904044409197</v>
      </c>
      <c r="N59" s="63">
        <f t="shared" si="12"/>
        <v>0.017744175281592344</v>
      </c>
      <c r="O59" s="63">
        <f t="shared" si="12"/>
        <v>0.016954022988505745</v>
      </c>
      <c r="P59" s="63">
        <f t="shared" si="12"/>
        <v>0.016703786191536747</v>
      </c>
      <c r="Q59" s="63">
        <f t="shared" si="12"/>
        <v>0.011669788214954619</v>
      </c>
      <c r="R59" s="63">
        <f t="shared" si="12"/>
        <v>0.01812382195157315</v>
      </c>
      <c r="S59" s="63">
        <f t="shared" si="12"/>
        <v>0.0036974789915966387</v>
      </c>
      <c r="T59" s="63">
        <f t="shared" si="12"/>
        <v>0.00958772770853308</v>
      </c>
      <c r="U59" s="153"/>
      <c r="V59" s="139"/>
    </row>
    <row r="60" ht="12.75">
      <c r="H60" s="62"/>
    </row>
    <row r="61" spans="1:20" ht="12.75">
      <c r="A61" s="144"/>
      <c r="B61" s="144"/>
      <c r="H61" s="62"/>
      <c r="I61" s="74">
        <f>SUM(I6:I53,I56)</f>
        <v>63.65</v>
      </c>
      <c r="J61" s="74">
        <f aca="true" t="shared" si="13" ref="J61:T61">SUM(J6:J53,J56)</f>
        <v>54.8</v>
      </c>
      <c r="K61" s="74">
        <f t="shared" si="13"/>
        <v>65.57</v>
      </c>
      <c r="L61" s="74">
        <f t="shared" si="13"/>
        <v>70.22</v>
      </c>
      <c r="M61" s="74">
        <f t="shared" si="13"/>
        <v>63.050000000000004</v>
      </c>
      <c r="N61" s="74">
        <f t="shared" si="13"/>
        <v>64.81</v>
      </c>
      <c r="O61" s="74">
        <f t="shared" si="13"/>
        <v>69.60000000000001</v>
      </c>
      <c r="P61" s="74">
        <f t="shared" si="13"/>
        <v>89.8</v>
      </c>
      <c r="Q61" s="74">
        <f t="shared" si="13"/>
        <v>69.41</v>
      </c>
      <c r="R61" s="74">
        <f t="shared" si="13"/>
        <v>68.97</v>
      </c>
      <c r="S61" s="74">
        <f t="shared" si="13"/>
        <v>59.5</v>
      </c>
      <c r="T61" s="74">
        <f t="shared" si="13"/>
        <v>62.58</v>
      </c>
    </row>
  </sheetData>
  <sheetProtection/>
  <mergeCells count="9">
    <mergeCell ref="A34:A35"/>
    <mergeCell ref="A36:A37"/>
    <mergeCell ref="A6:A7"/>
    <mergeCell ref="A9:A10"/>
    <mergeCell ref="A17:A20"/>
    <mergeCell ref="A25:A26"/>
    <mergeCell ref="A27:A31"/>
    <mergeCell ref="A32:A33"/>
    <mergeCell ref="A15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T57" sqref="T57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9" width="7.140625" style="0" customWidth="1"/>
    <col min="10" max="10" width="6.00390625" style="0" customWidth="1"/>
    <col min="11" max="11" width="7.140625" style="0" customWidth="1"/>
    <col min="12" max="12" width="6.8515625" style="0" customWidth="1"/>
    <col min="13" max="13" width="7.140625" style="0" customWidth="1"/>
    <col min="14" max="16" width="6.7109375" style="0" customWidth="1"/>
    <col min="17" max="17" width="7.140625" style="0" customWidth="1"/>
    <col min="18" max="18" width="7.00390625" style="0" customWidth="1"/>
    <col min="19" max="19" width="7.140625" style="0" customWidth="1"/>
    <col min="20" max="20" width="6.710937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85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49" t="s">
        <v>97</v>
      </c>
      <c r="J3" s="49" t="s">
        <v>98</v>
      </c>
      <c r="K3" s="49" t="s">
        <v>99</v>
      </c>
      <c r="L3" s="52" t="s">
        <v>100</v>
      </c>
      <c r="M3" s="52" t="s">
        <v>101</v>
      </c>
      <c r="N3" s="52" t="s">
        <v>102</v>
      </c>
      <c r="O3" s="60" t="s">
        <v>103</v>
      </c>
      <c r="P3" s="60" t="s">
        <v>104</v>
      </c>
      <c r="Q3" s="60" t="s">
        <v>105</v>
      </c>
      <c r="R3" s="61" t="s">
        <v>106</v>
      </c>
      <c r="S3" s="61" t="s">
        <v>107</v>
      </c>
      <c r="T3" s="61" t="s">
        <v>108</v>
      </c>
    </row>
    <row r="4" spans="1:8" ht="13.5" customHeight="1">
      <c r="A4" s="2" t="s">
        <v>96</v>
      </c>
      <c r="B4" s="2">
        <v>1145</v>
      </c>
      <c r="C4" s="2"/>
      <c r="D4" s="3" t="s">
        <v>84</v>
      </c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90">
        <f>SUM(I6:K6)</f>
        <v>0</v>
      </c>
      <c r="D6" s="90">
        <f>SUM(L6:N6)</f>
        <v>0</v>
      </c>
      <c r="E6" s="90">
        <f>SUM(O6:Q6)</f>
        <v>0</v>
      </c>
      <c r="F6" s="90">
        <f>SUM(R6:T6)</f>
        <v>0</v>
      </c>
      <c r="G6" s="19">
        <f aca="true" t="shared" si="0" ref="G6:G54">SUM(C6:F6)</f>
        <v>0</v>
      </c>
      <c r="H6" s="55"/>
      <c r="I6" s="50"/>
      <c r="J6" s="50"/>
      <c r="K6" s="50"/>
      <c r="L6" s="51"/>
      <c r="M6" s="51"/>
      <c r="N6" s="51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90">
        <f aca="true" t="shared" si="1" ref="C7:C54">SUM(I7:K7)</f>
        <v>0</v>
      </c>
      <c r="D7" s="90">
        <f aca="true" t="shared" si="2" ref="D7:D54">SUM(L7:N7)</f>
        <v>0</v>
      </c>
      <c r="E7" s="90">
        <f aca="true" t="shared" si="3" ref="E7:E54">SUM(O7:Q7)</f>
        <v>0</v>
      </c>
      <c r="F7" s="90">
        <f aca="true" t="shared" si="4" ref="F7:F54">SUM(R7:T7)</f>
        <v>0</v>
      </c>
      <c r="G7" s="19">
        <f t="shared" si="0"/>
        <v>0</v>
      </c>
      <c r="H7" s="55"/>
      <c r="I7" s="50"/>
      <c r="J7" s="50"/>
      <c r="K7" s="50"/>
      <c r="L7" s="51"/>
      <c r="M7" s="51"/>
      <c r="N7" s="51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90">
        <f t="shared" si="1"/>
        <v>0</v>
      </c>
      <c r="D8" s="90">
        <f t="shared" si="2"/>
        <v>0</v>
      </c>
      <c r="E8" s="90">
        <f t="shared" si="3"/>
        <v>0</v>
      </c>
      <c r="F8" s="90">
        <f t="shared" si="4"/>
        <v>0</v>
      </c>
      <c r="G8" s="19">
        <f t="shared" si="0"/>
        <v>0</v>
      </c>
      <c r="H8" s="55"/>
      <c r="I8" s="50"/>
      <c r="J8" s="50"/>
      <c r="K8" s="50"/>
      <c r="L8" s="51"/>
      <c r="M8" s="51"/>
      <c r="N8" s="51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2" t="s">
        <v>14</v>
      </c>
      <c r="C9" s="90">
        <f t="shared" si="1"/>
        <v>2.6100000000000003</v>
      </c>
      <c r="D9" s="90">
        <f t="shared" si="2"/>
        <v>2.13</v>
      </c>
      <c r="E9" s="90">
        <f t="shared" si="3"/>
        <v>2.83</v>
      </c>
      <c r="F9" s="90">
        <f t="shared" si="4"/>
        <v>2.95</v>
      </c>
      <c r="G9" s="19">
        <f t="shared" si="0"/>
        <v>10.52</v>
      </c>
      <c r="H9" s="55"/>
      <c r="I9" s="50">
        <v>0.05</v>
      </c>
      <c r="J9" s="50">
        <v>1.26</v>
      </c>
      <c r="K9" s="50">
        <v>1.3</v>
      </c>
      <c r="L9" s="51">
        <v>0.62</v>
      </c>
      <c r="M9" s="51">
        <v>0.77</v>
      </c>
      <c r="N9" s="51">
        <v>0.74</v>
      </c>
      <c r="O9" s="53">
        <v>1.14</v>
      </c>
      <c r="P9" s="53">
        <v>1.05</v>
      </c>
      <c r="Q9" s="53">
        <v>0.64</v>
      </c>
      <c r="R9" s="54">
        <v>1.71</v>
      </c>
      <c r="S9" s="54">
        <v>0.48</v>
      </c>
      <c r="T9" s="54">
        <v>0.76</v>
      </c>
    </row>
    <row r="10" spans="1:20" ht="13.5" customHeight="1">
      <c r="A10" s="177"/>
      <c r="B10" s="122" t="s">
        <v>15</v>
      </c>
      <c r="C10" s="90">
        <f t="shared" si="1"/>
        <v>0</v>
      </c>
      <c r="D10" s="90">
        <f t="shared" si="2"/>
        <v>0</v>
      </c>
      <c r="E10" s="90">
        <f t="shared" si="3"/>
        <v>0</v>
      </c>
      <c r="F10" s="90">
        <f t="shared" si="4"/>
        <v>0</v>
      </c>
      <c r="G10" s="19">
        <f t="shared" si="0"/>
        <v>0</v>
      </c>
      <c r="H10" s="55"/>
      <c r="I10" s="50"/>
      <c r="J10" s="50"/>
      <c r="K10" s="50"/>
      <c r="L10" s="51"/>
      <c r="M10" s="51"/>
      <c r="N10" s="51"/>
      <c r="O10" s="53"/>
      <c r="P10" s="53"/>
      <c r="Q10" s="53"/>
      <c r="R10" s="54"/>
      <c r="S10" s="54"/>
      <c r="T10" s="54"/>
    </row>
    <row r="11" spans="1:20" ht="13.5" customHeight="1">
      <c r="A11" s="2" t="s">
        <v>16</v>
      </c>
      <c r="B11" s="122" t="s">
        <v>17</v>
      </c>
      <c r="C11" s="90">
        <f t="shared" si="1"/>
        <v>0</v>
      </c>
      <c r="D11" s="90">
        <f t="shared" si="2"/>
        <v>0</v>
      </c>
      <c r="E11" s="90">
        <f t="shared" si="3"/>
        <v>0</v>
      </c>
      <c r="F11" s="90">
        <f t="shared" si="4"/>
        <v>1.5</v>
      </c>
      <c r="G11" s="19">
        <f t="shared" si="0"/>
        <v>1.5</v>
      </c>
      <c r="H11" s="55"/>
      <c r="I11" s="50"/>
      <c r="J11" s="50"/>
      <c r="K11" s="50"/>
      <c r="L11" s="51"/>
      <c r="M11" s="51"/>
      <c r="N11" s="51"/>
      <c r="O11" s="53"/>
      <c r="P11" s="53"/>
      <c r="Q11" s="53"/>
      <c r="R11" s="54">
        <v>1.5</v>
      </c>
      <c r="S11" s="54"/>
      <c r="T11" s="54"/>
    </row>
    <row r="12" spans="1:20" ht="13.5" customHeight="1">
      <c r="A12" s="2" t="s">
        <v>18</v>
      </c>
      <c r="B12" s="122" t="s">
        <v>19</v>
      </c>
      <c r="C12" s="90">
        <f t="shared" si="1"/>
        <v>1.3900000000000001</v>
      </c>
      <c r="D12" s="90">
        <f t="shared" si="2"/>
        <v>1.03</v>
      </c>
      <c r="E12" s="90">
        <f t="shared" si="3"/>
        <v>1.1</v>
      </c>
      <c r="F12" s="90">
        <f t="shared" si="4"/>
        <v>0.88</v>
      </c>
      <c r="G12" s="19">
        <f t="shared" si="0"/>
        <v>4.4</v>
      </c>
      <c r="H12" s="55"/>
      <c r="I12" s="50">
        <v>0.35</v>
      </c>
      <c r="J12" s="50">
        <v>0.24</v>
      </c>
      <c r="K12" s="50">
        <v>0.8</v>
      </c>
      <c r="L12" s="51">
        <v>0.4</v>
      </c>
      <c r="M12" s="51">
        <v>0.48</v>
      </c>
      <c r="N12" s="51">
        <v>0.15</v>
      </c>
      <c r="O12" s="53">
        <v>0.4</v>
      </c>
      <c r="P12" s="53">
        <v>0.38</v>
      </c>
      <c r="Q12" s="53">
        <v>0.32</v>
      </c>
      <c r="R12" s="54">
        <v>0.46</v>
      </c>
      <c r="S12" s="54">
        <v>0.2</v>
      </c>
      <c r="T12" s="54">
        <v>0.22</v>
      </c>
    </row>
    <row r="13" spans="1:20" ht="13.5" customHeight="1">
      <c r="A13" s="2" t="s">
        <v>20</v>
      </c>
      <c r="B13" s="122" t="s">
        <v>21</v>
      </c>
      <c r="C13" s="90">
        <f t="shared" si="1"/>
        <v>0</v>
      </c>
      <c r="D13" s="90">
        <f t="shared" si="2"/>
        <v>0</v>
      </c>
      <c r="E13" s="90">
        <f t="shared" si="3"/>
        <v>0</v>
      </c>
      <c r="F13" s="90">
        <f t="shared" si="4"/>
        <v>0</v>
      </c>
      <c r="G13" s="19">
        <f t="shared" si="0"/>
        <v>0</v>
      </c>
      <c r="H13" s="55"/>
      <c r="I13" s="50"/>
      <c r="J13" s="50"/>
      <c r="K13" s="50"/>
      <c r="L13" s="51"/>
      <c r="M13" s="51"/>
      <c r="N13" s="51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90">
        <f t="shared" si="1"/>
        <v>0</v>
      </c>
      <c r="D14" s="90">
        <f t="shared" si="2"/>
        <v>0</v>
      </c>
      <c r="E14" s="90">
        <f t="shared" si="3"/>
        <v>0</v>
      </c>
      <c r="F14" s="90">
        <f t="shared" si="4"/>
        <v>0</v>
      </c>
      <c r="G14" s="19">
        <f t="shared" si="0"/>
        <v>0</v>
      </c>
      <c r="H14" s="55"/>
      <c r="I14" s="50"/>
      <c r="J14" s="50"/>
      <c r="K14" s="50"/>
      <c r="L14" s="51"/>
      <c r="M14" s="51"/>
      <c r="N14" s="51"/>
      <c r="O14" s="53"/>
      <c r="P14" s="53"/>
      <c r="Q14" s="53"/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90">
        <f t="shared" si="1"/>
        <v>0.21000000000000002</v>
      </c>
      <c r="D15" s="90">
        <f t="shared" si="2"/>
        <v>0.49000000000000005</v>
      </c>
      <c r="E15" s="90">
        <f t="shared" si="3"/>
        <v>0.41000000000000003</v>
      </c>
      <c r="F15" s="90">
        <f t="shared" si="4"/>
        <v>0.45</v>
      </c>
      <c r="G15" s="19">
        <f t="shared" si="0"/>
        <v>1.56</v>
      </c>
      <c r="H15" s="55"/>
      <c r="I15" s="85">
        <v>0.1</v>
      </c>
      <c r="J15" s="85">
        <v>0.05</v>
      </c>
      <c r="K15" s="85">
        <v>0.06</v>
      </c>
      <c r="L15" s="51">
        <v>0.22</v>
      </c>
      <c r="M15" s="51">
        <v>0.07</v>
      </c>
      <c r="N15" s="51">
        <v>0.2</v>
      </c>
      <c r="O15" s="53">
        <v>0.05</v>
      </c>
      <c r="P15" s="53">
        <v>0.19</v>
      </c>
      <c r="Q15" s="53">
        <v>0.17</v>
      </c>
      <c r="R15" s="54">
        <v>0.07</v>
      </c>
      <c r="S15" s="54">
        <v>0.12</v>
      </c>
      <c r="T15" s="54">
        <v>0.26</v>
      </c>
    </row>
    <row r="16" spans="1:20" ht="13.5" customHeight="1">
      <c r="A16" s="177"/>
      <c r="B16" s="122" t="s">
        <v>86</v>
      </c>
      <c r="C16" s="90">
        <f t="shared" si="1"/>
        <v>0</v>
      </c>
      <c r="D16" s="90">
        <f t="shared" si="2"/>
        <v>0</v>
      </c>
      <c r="E16" s="90">
        <f t="shared" si="3"/>
        <v>0</v>
      </c>
      <c r="F16" s="90">
        <f t="shared" si="4"/>
        <v>0</v>
      </c>
      <c r="G16" s="19">
        <f>SUM(C16:F16)</f>
        <v>0</v>
      </c>
      <c r="H16" s="55"/>
      <c r="I16" s="50"/>
      <c r="J16" s="50"/>
      <c r="K16" s="50"/>
      <c r="L16" s="51"/>
      <c r="M16" s="51"/>
      <c r="N16" s="51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90">
        <f t="shared" si="1"/>
        <v>0</v>
      </c>
      <c r="D17" s="90">
        <f t="shared" si="2"/>
        <v>0</v>
      </c>
      <c r="E17" s="90">
        <f t="shared" si="3"/>
        <v>0</v>
      </c>
      <c r="F17" s="90">
        <f t="shared" si="4"/>
        <v>0</v>
      </c>
      <c r="G17" s="19">
        <f t="shared" si="0"/>
        <v>0</v>
      </c>
      <c r="H17" s="55"/>
      <c r="I17" s="50"/>
      <c r="J17" s="50"/>
      <c r="K17" s="50"/>
      <c r="L17" s="51"/>
      <c r="M17" s="51"/>
      <c r="N17" s="51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90">
        <f t="shared" si="1"/>
        <v>0.24</v>
      </c>
      <c r="D18" s="90">
        <f t="shared" si="2"/>
        <v>0.17</v>
      </c>
      <c r="E18" s="90">
        <f t="shared" si="3"/>
        <v>0.27</v>
      </c>
      <c r="F18" s="90">
        <f t="shared" si="4"/>
        <v>0.23</v>
      </c>
      <c r="G18" s="19">
        <f t="shared" si="0"/>
        <v>0.91</v>
      </c>
      <c r="H18" s="55"/>
      <c r="I18" s="50"/>
      <c r="J18" s="50"/>
      <c r="K18" s="50">
        <v>0.24</v>
      </c>
      <c r="L18" s="51"/>
      <c r="M18" s="51">
        <v>0.17</v>
      </c>
      <c r="N18" s="51"/>
      <c r="O18" s="53"/>
      <c r="P18" s="53"/>
      <c r="Q18" s="53">
        <v>0.27</v>
      </c>
      <c r="R18" s="54"/>
      <c r="S18" s="54">
        <v>0.23</v>
      </c>
      <c r="T18" s="54"/>
    </row>
    <row r="19" spans="1:20" ht="13.5" customHeight="1">
      <c r="A19" s="181"/>
      <c r="B19" s="125" t="s">
        <v>27</v>
      </c>
      <c r="C19" s="90">
        <f t="shared" si="1"/>
        <v>0.42</v>
      </c>
      <c r="D19" s="90">
        <f t="shared" si="2"/>
        <v>0.37</v>
      </c>
      <c r="E19" s="90">
        <f t="shared" si="3"/>
        <v>0.29</v>
      </c>
      <c r="F19" s="90">
        <f t="shared" si="4"/>
        <v>0.42</v>
      </c>
      <c r="G19" s="19">
        <f t="shared" si="0"/>
        <v>1.5</v>
      </c>
      <c r="H19" s="55"/>
      <c r="I19" s="50"/>
      <c r="J19" s="50"/>
      <c r="K19" s="50">
        <v>0.42</v>
      </c>
      <c r="L19" s="51"/>
      <c r="M19" s="51"/>
      <c r="N19" s="51">
        <v>0.37</v>
      </c>
      <c r="O19" s="53"/>
      <c r="P19" s="53"/>
      <c r="Q19" s="53">
        <v>0.29</v>
      </c>
      <c r="R19" s="54"/>
      <c r="S19" s="54">
        <v>0.42</v>
      </c>
      <c r="T19" s="54"/>
    </row>
    <row r="20" spans="1:20" ht="13.5" customHeight="1">
      <c r="A20" s="177"/>
      <c r="B20" s="123" t="s">
        <v>29</v>
      </c>
      <c r="C20" s="90">
        <f t="shared" si="1"/>
        <v>0</v>
      </c>
      <c r="D20" s="90">
        <f t="shared" si="2"/>
        <v>0</v>
      </c>
      <c r="E20" s="90">
        <f t="shared" si="3"/>
        <v>0</v>
      </c>
      <c r="F20" s="90">
        <f t="shared" si="4"/>
        <v>0</v>
      </c>
      <c r="G20" s="19">
        <f t="shared" si="0"/>
        <v>0</v>
      </c>
      <c r="H20" s="55"/>
      <c r="I20" s="50"/>
      <c r="J20" s="50"/>
      <c r="K20" s="50"/>
      <c r="L20" s="51"/>
      <c r="M20" s="51"/>
      <c r="N20" s="51"/>
      <c r="O20" s="53"/>
      <c r="P20" s="53"/>
      <c r="Q20" s="53"/>
      <c r="R20" s="54"/>
      <c r="S20" s="54"/>
      <c r="T20" s="54"/>
    </row>
    <row r="21" spans="1:20" ht="13.5" customHeight="1">
      <c r="A21" s="2" t="s">
        <v>30</v>
      </c>
      <c r="B21" s="11" t="s">
        <v>31</v>
      </c>
      <c r="C21" s="90">
        <f t="shared" si="1"/>
        <v>0</v>
      </c>
      <c r="D21" s="90">
        <f t="shared" si="2"/>
        <v>0</v>
      </c>
      <c r="E21" s="90">
        <f t="shared" si="3"/>
        <v>0</v>
      </c>
      <c r="F21" s="90">
        <f t="shared" si="4"/>
        <v>0</v>
      </c>
      <c r="G21" s="19">
        <f t="shared" si="0"/>
        <v>0</v>
      </c>
      <c r="H21" s="55"/>
      <c r="I21" s="50"/>
      <c r="J21" s="50"/>
      <c r="K21" s="50"/>
      <c r="L21" s="51"/>
      <c r="M21" s="51"/>
      <c r="N21" s="51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90">
        <f t="shared" si="1"/>
        <v>0</v>
      </c>
      <c r="D22" s="90">
        <f t="shared" si="2"/>
        <v>0</v>
      </c>
      <c r="E22" s="90">
        <f t="shared" si="3"/>
        <v>0</v>
      </c>
      <c r="F22" s="90">
        <f t="shared" si="4"/>
        <v>0</v>
      </c>
      <c r="G22" s="19">
        <f t="shared" si="0"/>
        <v>0</v>
      </c>
      <c r="H22" s="55"/>
      <c r="I22" s="50"/>
      <c r="J22" s="50"/>
      <c r="K22" s="50"/>
      <c r="L22" s="51"/>
      <c r="M22" s="51"/>
      <c r="N22" s="51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90">
        <f t="shared" si="1"/>
        <v>0</v>
      </c>
      <c r="D23" s="90">
        <f t="shared" si="2"/>
        <v>0</v>
      </c>
      <c r="E23" s="90">
        <f t="shared" si="3"/>
        <v>0</v>
      </c>
      <c r="F23" s="90">
        <f t="shared" si="4"/>
        <v>0</v>
      </c>
      <c r="G23" s="19">
        <f t="shared" si="0"/>
        <v>0</v>
      </c>
      <c r="H23" s="55"/>
      <c r="I23" s="50"/>
      <c r="J23" s="50"/>
      <c r="K23" s="50"/>
      <c r="L23" s="51"/>
      <c r="M23" s="51"/>
      <c r="N23" s="51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90">
        <f t="shared" si="1"/>
        <v>0</v>
      </c>
      <c r="D24" s="90">
        <f t="shared" si="2"/>
        <v>0</v>
      </c>
      <c r="E24" s="90">
        <f t="shared" si="3"/>
        <v>0</v>
      </c>
      <c r="F24" s="90">
        <f t="shared" si="4"/>
        <v>0</v>
      </c>
      <c r="G24" s="19">
        <f t="shared" si="0"/>
        <v>0</v>
      </c>
      <c r="H24" s="55"/>
      <c r="I24" s="50"/>
      <c r="J24" s="50"/>
      <c r="K24" s="50"/>
      <c r="L24" s="51"/>
      <c r="M24" s="51"/>
      <c r="N24" s="51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90">
        <f t="shared" si="1"/>
        <v>0</v>
      </c>
      <c r="D25" s="90">
        <f t="shared" si="2"/>
        <v>0</v>
      </c>
      <c r="E25" s="90">
        <f t="shared" si="3"/>
        <v>0</v>
      </c>
      <c r="F25" s="90">
        <f t="shared" si="4"/>
        <v>0</v>
      </c>
      <c r="G25" s="19">
        <f t="shared" si="0"/>
        <v>0</v>
      </c>
      <c r="H25" s="55"/>
      <c r="I25" s="50"/>
      <c r="J25" s="50"/>
      <c r="K25" s="50"/>
      <c r="L25" s="51"/>
      <c r="M25" s="51"/>
      <c r="N25" s="51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90">
        <f t="shared" si="1"/>
        <v>0</v>
      </c>
      <c r="D26" s="90">
        <f t="shared" si="2"/>
        <v>0</v>
      </c>
      <c r="E26" s="90">
        <f t="shared" si="3"/>
        <v>0</v>
      </c>
      <c r="F26" s="90">
        <f t="shared" si="4"/>
        <v>0</v>
      </c>
      <c r="G26" s="19">
        <f t="shared" si="0"/>
        <v>0</v>
      </c>
      <c r="H26" s="55"/>
      <c r="I26" s="50"/>
      <c r="J26" s="50"/>
      <c r="K26" s="50"/>
      <c r="L26" s="51"/>
      <c r="M26" s="51"/>
      <c r="N26" s="51"/>
      <c r="O26" s="53"/>
      <c r="P26" s="53"/>
      <c r="Q26" s="53"/>
      <c r="R26" s="54"/>
      <c r="S26" s="54"/>
      <c r="T26" s="54"/>
    </row>
    <row r="27" spans="1:20" ht="13.5" customHeight="1">
      <c r="A27" s="178" t="s">
        <v>155</v>
      </c>
      <c r="B27" s="10" t="s">
        <v>42</v>
      </c>
      <c r="C27" s="90">
        <f t="shared" si="1"/>
        <v>0</v>
      </c>
      <c r="D27" s="90">
        <f t="shared" si="2"/>
        <v>0</v>
      </c>
      <c r="E27" s="90">
        <f t="shared" si="3"/>
        <v>0</v>
      </c>
      <c r="F27" s="90">
        <f t="shared" si="4"/>
        <v>0</v>
      </c>
      <c r="G27" s="19">
        <f t="shared" si="0"/>
        <v>0</v>
      </c>
      <c r="H27" s="55"/>
      <c r="I27" s="50"/>
      <c r="J27" s="50"/>
      <c r="K27" s="50"/>
      <c r="L27" s="51"/>
      <c r="M27" s="51"/>
      <c r="N27" s="51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90">
        <f t="shared" si="1"/>
        <v>0</v>
      </c>
      <c r="D28" s="90">
        <f t="shared" si="2"/>
        <v>0</v>
      </c>
      <c r="E28" s="90">
        <f t="shared" si="3"/>
        <v>0</v>
      </c>
      <c r="F28" s="90">
        <f t="shared" si="4"/>
        <v>0</v>
      </c>
      <c r="G28" s="19">
        <f t="shared" si="0"/>
        <v>0</v>
      </c>
      <c r="H28" s="55"/>
      <c r="I28" s="50"/>
      <c r="J28" s="50"/>
      <c r="K28" s="50"/>
      <c r="L28" s="51"/>
      <c r="M28" s="51"/>
      <c r="N28" s="51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90">
        <f t="shared" si="1"/>
        <v>0</v>
      </c>
      <c r="D29" s="90">
        <f t="shared" si="2"/>
        <v>0</v>
      </c>
      <c r="E29" s="90">
        <f t="shared" si="3"/>
        <v>0</v>
      </c>
      <c r="F29" s="90">
        <f t="shared" si="4"/>
        <v>0</v>
      </c>
      <c r="G29" s="19">
        <f t="shared" si="0"/>
        <v>0</v>
      </c>
      <c r="H29" s="55"/>
      <c r="I29" s="50"/>
      <c r="J29" s="50"/>
      <c r="K29" s="50"/>
      <c r="L29" s="51"/>
      <c r="M29" s="51"/>
      <c r="N29" s="51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90">
        <f t="shared" si="1"/>
        <v>0</v>
      </c>
      <c r="D30" s="90">
        <f t="shared" si="2"/>
        <v>0</v>
      </c>
      <c r="E30" s="90">
        <f t="shared" si="3"/>
        <v>0</v>
      </c>
      <c r="F30" s="90">
        <f t="shared" si="4"/>
        <v>0</v>
      </c>
      <c r="G30" s="19">
        <f t="shared" si="0"/>
        <v>0</v>
      </c>
      <c r="H30" s="55"/>
      <c r="I30" s="50"/>
      <c r="J30" s="50"/>
      <c r="K30" s="50"/>
      <c r="L30" s="51"/>
      <c r="M30" s="51"/>
      <c r="N30" s="51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90">
        <f t="shared" si="1"/>
        <v>0</v>
      </c>
      <c r="D31" s="90">
        <f t="shared" si="2"/>
        <v>0</v>
      </c>
      <c r="E31" s="90">
        <f t="shared" si="3"/>
        <v>0</v>
      </c>
      <c r="F31" s="90">
        <f t="shared" si="4"/>
        <v>0</v>
      </c>
      <c r="G31" s="19">
        <f t="shared" si="0"/>
        <v>0</v>
      </c>
      <c r="H31" s="55"/>
      <c r="I31" s="50"/>
      <c r="J31" s="50"/>
      <c r="K31" s="50"/>
      <c r="L31" s="51"/>
      <c r="M31" s="51"/>
      <c r="N31" s="51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90">
        <f t="shared" si="1"/>
        <v>0</v>
      </c>
      <c r="D32" s="90">
        <f t="shared" si="2"/>
        <v>0</v>
      </c>
      <c r="E32" s="90">
        <f t="shared" si="3"/>
        <v>0</v>
      </c>
      <c r="F32" s="90">
        <f t="shared" si="4"/>
        <v>0</v>
      </c>
      <c r="G32" s="19">
        <f t="shared" si="0"/>
        <v>0</v>
      </c>
      <c r="H32" s="55"/>
      <c r="I32" s="50"/>
      <c r="J32" s="50"/>
      <c r="K32" s="50"/>
      <c r="L32" s="51"/>
      <c r="M32" s="51"/>
      <c r="N32" s="51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90">
        <f t="shared" si="1"/>
        <v>0</v>
      </c>
      <c r="D33" s="90">
        <f t="shared" si="2"/>
        <v>0</v>
      </c>
      <c r="E33" s="90">
        <f t="shared" si="3"/>
        <v>0</v>
      </c>
      <c r="F33" s="90">
        <f t="shared" si="4"/>
        <v>0.02</v>
      </c>
      <c r="G33" s="19">
        <f t="shared" si="0"/>
        <v>0.02</v>
      </c>
      <c r="H33" s="55"/>
      <c r="I33" s="50"/>
      <c r="J33" s="50"/>
      <c r="K33" s="50"/>
      <c r="L33" s="51"/>
      <c r="M33" s="51"/>
      <c r="N33" s="51"/>
      <c r="O33" s="53"/>
      <c r="P33" s="53"/>
      <c r="Q33" s="53"/>
      <c r="R33" s="54">
        <v>0.02</v>
      </c>
      <c r="S33" s="54"/>
      <c r="T33" s="54"/>
    </row>
    <row r="34" spans="1:20" ht="13.5" customHeight="1">
      <c r="A34" s="176" t="s">
        <v>47</v>
      </c>
      <c r="B34" s="126" t="s">
        <v>88</v>
      </c>
      <c r="C34" s="90">
        <f t="shared" si="1"/>
        <v>0</v>
      </c>
      <c r="D34" s="90">
        <f t="shared" si="2"/>
        <v>0</v>
      </c>
      <c r="E34" s="90">
        <f t="shared" si="3"/>
        <v>0</v>
      </c>
      <c r="F34" s="90">
        <f t="shared" si="4"/>
        <v>0</v>
      </c>
      <c r="G34" s="19">
        <f t="shared" si="0"/>
        <v>0</v>
      </c>
      <c r="H34" s="55"/>
      <c r="I34" s="50"/>
      <c r="J34" s="50"/>
      <c r="K34" s="50"/>
      <c r="L34" s="51"/>
      <c r="M34" s="51"/>
      <c r="N34" s="51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90">
        <f t="shared" si="1"/>
        <v>0</v>
      </c>
      <c r="D35" s="90">
        <f t="shared" si="2"/>
        <v>0</v>
      </c>
      <c r="E35" s="90">
        <f t="shared" si="3"/>
        <v>0</v>
      </c>
      <c r="F35" s="90">
        <f t="shared" si="4"/>
        <v>0</v>
      </c>
      <c r="G35" s="19">
        <f t="shared" si="0"/>
        <v>0</v>
      </c>
      <c r="H35" s="55"/>
      <c r="I35" s="50"/>
      <c r="J35" s="50"/>
      <c r="K35" s="50"/>
      <c r="L35" s="51"/>
      <c r="M35" s="51"/>
      <c r="N35" s="51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90">
        <f t="shared" si="1"/>
        <v>0</v>
      </c>
      <c r="D36" s="90">
        <f t="shared" si="2"/>
        <v>0</v>
      </c>
      <c r="E36" s="90">
        <f t="shared" si="3"/>
        <v>0</v>
      </c>
      <c r="F36" s="90">
        <f t="shared" si="4"/>
        <v>0</v>
      </c>
      <c r="G36" s="19">
        <f t="shared" si="0"/>
        <v>0</v>
      </c>
      <c r="H36" s="55"/>
      <c r="I36" s="50"/>
      <c r="J36" s="50"/>
      <c r="K36" s="50"/>
      <c r="L36" s="51"/>
      <c r="M36" s="51"/>
      <c r="N36" s="51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90">
        <f t="shared" si="1"/>
        <v>0</v>
      </c>
      <c r="D37" s="90">
        <f t="shared" si="2"/>
        <v>0</v>
      </c>
      <c r="E37" s="90">
        <f t="shared" si="3"/>
        <v>0</v>
      </c>
      <c r="F37" s="90">
        <f t="shared" si="4"/>
        <v>0</v>
      </c>
      <c r="G37" s="19">
        <f t="shared" si="0"/>
        <v>0</v>
      </c>
      <c r="H37" s="55"/>
      <c r="I37" s="50"/>
      <c r="J37" s="50"/>
      <c r="K37" s="50"/>
      <c r="L37" s="51"/>
      <c r="M37" s="51"/>
      <c r="N37" s="51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90">
        <f t="shared" si="1"/>
        <v>0</v>
      </c>
      <c r="D38" s="90">
        <f t="shared" si="2"/>
        <v>0</v>
      </c>
      <c r="E38" s="90">
        <f t="shared" si="3"/>
        <v>0</v>
      </c>
      <c r="F38" s="90">
        <f t="shared" si="4"/>
        <v>0</v>
      </c>
      <c r="G38" s="19">
        <f t="shared" si="0"/>
        <v>0</v>
      </c>
      <c r="H38" s="55"/>
      <c r="I38" s="50"/>
      <c r="J38" s="50"/>
      <c r="K38" s="50"/>
      <c r="L38" s="51"/>
      <c r="M38" s="51"/>
      <c r="N38" s="51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90">
        <f t="shared" si="1"/>
        <v>0</v>
      </c>
      <c r="D39" s="90">
        <f t="shared" si="2"/>
        <v>0</v>
      </c>
      <c r="E39" s="90">
        <f t="shared" si="3"/>
        <v>0</v>
      </c>
      <c r="F39" s="90">
        <f t="shared" si="4"/>
        <v>0</v>
      </c>
      <c r="G39" s="19">
        <f t="shared" si="0"/>
        <v>0</v>
      </c>
      <c r="H39" s="55"/>
      <c r="I39" s="50"/>
      <c r="J39" s="50"/>
      <c r="K39" s="50"/>
      <c r="L39" s="51"/>
      <c r="M39" s="51"/>
      <c r="N39" s="51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90">
        <f t="shared" si="1"/>
        <v>0</v>
      </c>
      <c r="D40" s="90">
        <f t="shared" si="2"/>
        <v>0</v>
      </c>
      <c r="E40" s="90">
        <f t="shared" si="3"/>
        <v>0</v>
      </c>
      <c r="F40" s="90">
        <f t="shared" si="4"/>
        <v>0</v>
      </c>
      <c r="G40" s="19">
        <f t="shared" si="0"/>
        <v>0</v>
      </c>
      <c r="H40" s="55"/>
      <c r="I40" s="50"/>
      <c r="J40" s="50"/>
      <c r="K40" s="50"/>
      <c r="L40" s="51"/>
      <c r="M40" s="51"/>
      <c r="N40" s="51"/>
      <c r="O40" s="53"/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90">
        <f t="shared" si="1"/>
        <v>0</v>
      </c>
      <c r="D41" s="90">
        <f t="shared" si="2"/>
        <v>0</v>
      </c>
      <c r="E41" s="90">
        <f t="shared" si="3"/>
        <v>0</v>
      </c>
      <c r="F41" s="90">
        <f t="shared" si="4"/>
        <v>0</v>
      </c>
      <c r="G41" s="19">
        <f t="shared" si="0"/>
        <v>0</v>
      </c>
      <c r="H41" s="55"/>
      <c r="I41" s="50"/>
      <c r="J41" s="50"/>
      <c r="K41" s="50"/>
      <c r="L41" s="51"/>
      <c r="M41" s="51"/>
      <c r="N41" s="51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90">
        <f t="shared" si="1"/>
        <v>0</v>
      </c>
      <c r="D42" s="90">
        <f t="shared" si="2"/>
        <v>0</v>
      </c>
      <c r="E42" s="90">
        <f t="shared" si="3"/>
        <v>0</v>
      </c>
      <c r="F42" s="90">
        <f t="shared" si="4"/>
        <v>0</v>
      </c>
      <c r="G42" s="19">
        <f t="shared" si="0"/>
        <v>0</v>
      </c>
      <c r="H42" s="55"/>
      <c r="I42" s="50"/>
      <c r="J42" s="50"/>
      <c r="K42" s="50"/>
      <c r="L42" s="51"/>
      <c r="M42" s="51"/>
      <c r="N42" s="51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90">
        <f t="shared" si="1"/>
        <v>0</v>
      </c>
      <c r="D43" s="90">
        <f t="shared" si="2"/>
        <v>0</v>
      </c>
      <c r="E43" s="90">
        <f t="shared" si="3"/>
        <v>0</v>
      </c>
      <c r="F43" s="90">
        <f t="shared" si="4"/>
        <v>0</v>
      </c>
      <c r="G43" s="19">
        <f t="shared" si="0"/>
        <v>0</v>
      </c>
      <c r="H43" s="55"/>
      <c r="I43" s="50"/>
      <c r="J43" s="50"/>
      <c r="K43" s="50"/>
      <c r="L43" s="51"/>
      <c r="M43" s="51"/>
      <c r="N43" s="51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90">
        <f t="shared" si="1"/>
        <v>0</v>
      </c>
      <c r="D44" s="90">
        <f t="shared" si="2"/>
        <v>0</v>
      </c>
      <c r="E44" s="90">
        <f t="shared" si="3"/>
        <v>0</v>
      </c>
      <c r="F44" s="90">
        <f t="shared" si="4"/>
        <v>0</v>
      </c>
      <c r="G44" s="19">
        <f t="shared" si="0"/>
        <v>0</v>
      </c>
      <c r="H44" s="55"/>
      <c r="I44" s="50"/>
      <c r="J44" s="50"/>
      <c r="K44" s="50"/>
      <c r="L44" s="51"/>
      <c r="M44" s="51"/>
      <c r="N44" s="51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90">
        <f t="shared" si="1"/>
        <v>0</v>
      </c>
      <c r="D45" s="90">
        <f t="shared" si="2"/>
        <v>0</v>
      </c>
      <c r="E45" s="90">
        <f t="shared" si="3"/>
        <v>0</v>
      </c>
      <c r="F45" s="90">
        <f t="shared" si="4"/>
        <v>0</v>
      </c>
      <c r="G45" s="19">
        <f t="shared" si="0"/>
        <v>0</v>
      </c>
      <c r="H45" s="55"/>
      <c r="I45" s="50"/>
      <c r="J45" s="50"/>
      <c r="K45" s="50"/>
      <c r="L45" s="51"/>
      <c r="M45" s="51"/>
      <c r="N45" s="51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90">
        <f t="shared" si="1"/>
        <v>0</v>
      </c>
      <c r="D46" s="90">
        <f t="shared" si="2"/>
        <v>0</v>
      </c>
      <c r="E46" s="90">
        <f t="shared" si="3"/>
        <v>0</v>
      </c>
      <c r="F46" s="90">
        <f t="shared" si="4"/>
        <v>0</v>
      </c>
      <c r="G46" s="19">
        <f t="shared" si="0"/>
        <v>0</v>
      </c>
      <c r="H46" s="55"/>
      <c r="I46" s="50"/>
      <c r="J46" s="50"/>
      <c r="K46" s="50"/>
      <c r="L46" s="51"/>
      <c r="M46" s="51"/>
      <c r="N46" s="51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90">
        <f t="shared" si="1"/>
        <v>0</v>
      </c>
      <c r="D47" s="90">
        <f t="shared" si="2"/>
        <v>0</v>
      </c>
      <c r="E47" s="90">
        <f t="shared" si="3"/>
        <v>0</v>
      </c>
      <c r="F47" s="90">
        <f t="shared" si="4"/>
        <v>0</v>
      </c>
      <c r="G47" s="19">
        <f t="shared" si="0"/>
        <v>0</v>
      </c>
      <c r="H47" s="55"/>
      <c r="I47" s="50"/>
      <c r="J47" s="50"/>
      <c r="K47" s="50"/>
      <c r="L47" s="51"/>
      <c r="M47" s="51"/>
      <c r="N47" s="51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90">
        <f t="shared" si="1"/>
        <v>0</v>
      </c>
      <c r="D48" s="90">
        <f t="shared" si="2"/>
        <v>0</v>
      </c>
      <c r="E48" s="90">
        <f t="shared" si="3"/>
        <v>0</v>
      </c>
      <c r="F48" s="90">
        <f t="shared" si="4"/>
        <v>0</v>
      </c>
      <c r="G48" s="19">
        <f t="shared" si="0"/>
        <v>0</v>
      </c>
      <c r="H48" s="55"/>
      <c r="I48" s="50"/>
      <c r="J48" s="50"/>
      <c r="K48" s="50"/>
      <c r="L48" s="51"/>
      <c r="M48" s="51"/>
      <c r="N48" s="51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90">
        <f t="shared" si="1"/>
        <v>0</v>
      </c>
      <c r="D49" s="90">
        <f t="shared" si="2"/>
        <v>0</v>
      </c>
      <c r="E49" s="90">
        <f t="shared" si="3"/>
        <v>0</v>
      </c>
      <c r="F49" s="90">
        <f t="shared" si="4"/>
        <v>0</v>
      </c>
      <c r="G49" s="19">
        <f t="shared" si="0"/>
        <v>0</v>
      </c>
      <c r="H49" s="55"/>
      <c r="I49" s="50"/>
      <c r="J49" s="50"/>
      <c r="K49" s="50"/>
      <c r="L49" s="51"/>
      <c r="M49" s="51"/>
      <c r="N49" s="51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90">
        <f t="shared" si="1"/>
        <v>0</v>
      </c>
      <c r="D50" s="90">
        <f t="shared" si="2"/>
        <v>0</v>
      </c>
      <c r="E50" s="90">
        <f t="shared" si="3"/>
        <v>0</v>
      </c>
      <c r="F50" s="90">
        <f t="shared" si="4"/>
        <v>0</v>
      </c>
      <c r="G50" s="19">
        <f t="shared" si="0"/>
        <v>0</v>
      </c>
      <c r="H50" s="55"/>
      <c r="I50" s="50"/>
      <c r="J50" s="50"/>
      <c r="K50" s="50"/>
      <c r="L50" s="51"/>
      <c r="M50" s="51"/>
      <c r="N50" s="51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90">
        <f t="shared" si="1"/>
        <v>0</v>
      </c>
      <c r="D51" s="90">
        <f t="shared" si="2"/>
        <v>0</v>
      </c>
      <c r="E51" s="90">
        <f t="shared" si="3"/>
        <v>0</v>
      </c>
      <c r="F51" s="90">
        <f t="shared" si="4"/>
        <v>0</v>
      </c>
      <c r="G51" s="19">
        <f t="shared" si="0"/>
        <v>0</v>
      </c>
      <c r="H51" s="55"/>
      <c r="I51" s="50"/>
      <c r="J51" s="50"/>
      <c r="K51" s="50"/>
      <c r="L51" s="51"/>
      <c r="M51" s="51"/>
      <c r="N51" s="51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90"/>
      <c r="D52" s="90"/>
      <c r="E52" s="90"/>
      <c r="F52" s="90"/>
      <c r="G52" s="19"/>
      <c r="H52" s="55"/>
      <c r="I52" s="50"/>
      <c r="J52" s="50"/>
      <c r="K52" s="50"/>
      <c r="L52" s="51"/>
      <c r="M52" s="51"/>
      <c r="N52" s="51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90"/>
      <c r="D53" s="90"/>
      <c r="E53" s="90"/>
      <c r="F53" s="90"/>
      <c r="G53" s="19"/>
      <c r="H53" s="55"/>
      <c r="I53" s="50"/>
      <c r="J53" s="50"/>
      <c r="K53" s="50"/>
      <c r="L53" s="51"/>
      <c r="M53" s="51"/>
      <c r="N53" s="51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90">
        <f t="shared" si="1"/>
        <v>0</v>
      </c>
      <c r="D54" s="90">
        <f t="shared" si="2"/>
        <v>0</v>
      </c>
      <c r="E54" s="90">
        <f t="shared" si="3"/>
        <v>0</v>
      </c>
      <c r="F54" s="90">
        <f t="shared" si="4"/>
        <v>0</v>
      </c>
      <c r="G54" s="19">
        <f t="shared" si="0"/>
        <v>0</v>
      </c>
      <c r="H54" s="55"/>
      <c r="I54" s="50"/>
      <c r="J54" s="50"/>
      <c r="K54" s="50"/>
      <c r="L54" s="51"/>
      <c r="M54" s="51"/>
      <c r="N54" s="51"/>
      <c r="O54" s="53"/>
      <c r="P54" s="53"/>
      <c r="Q54" s="53"/>
      <c r="R54" s="54"/>
      <c r="S54" s="54"/>
      <c r="T54" s="54"/>
    </row>
    <row r="55" spans="1:21" ht="13.5" customHeight="1">
      <c r="A55" s="15" t="s">
        <v>61</v>
      </c>
      <c r="B55" s="14"/>
      <c r="C55" s="129">
        <f>SUM(C6:C20,C22:C23,C25:C26,C32:C41,C48)</f>
        <v>4.87</v>
      </c>
      <c r="D55" s="129">
        <f>SUM(D6:D20,D22:D23,D25:D26,D32:D41,D48)</f>
        <v>4.19</v>
      </c>
      <c r="E55" s="129">
        <f>SUM(E6:E20,E22:E23,E25:E26,E32:E41,E48)</f>
        <v>4.8999999999999995</v>
      </c>
      <c r="F55" s="129">
        <f>SUM(F6:F20,F22:F23,F25:F26,F32:F41,F48)</f>
        <v>6.45</v>
      </c>
      <c r="G55" s="129">
        <f>SUM(G6:G20,G22:G23,G25:G26,G32:G41,G48)</f>
        <v>20.41</v>
      </c>
      <c r="H55" s="129">
        <f aca="true" t="shared" si="5" ref="H55:T55">SUM(H6:H20,H22:H23,H25:H26,H32:H41,H48)</f>
        <v>0</v>
      </c>
      <c r="I55" s="129">
        <f t="shared" si="5"/>
        <v>0.5</v>
      </c>
      <c r="J55" s="129">
        <f t="shared" si="5"/>
        <v>1.55</v>
      </c>
      <c r="K55" s="129">
        <f>SUM(K6:K20,K22:K23,K25:K26,K32:K41,K48)</f>
        <v>2.8200000000000003</v>
      </c>
      <c r="L55" s="129">
        <f t="shared" si="5"/>
        <v>1.24</v>
      </c>
      <c r="M55" s="129">
        <f t="shared" si="5"/>
        <v>1.49</v>
      </c>
      <c r="N55" s="129">
        <f t="shared" si="5"/>
        <v>1.46</v>
      </c>
      <c r="O55" s="129">
        <f t="shared" si="5"/>
        <v>1.59</v>
      </c>
      <c r="P55" s="129">
        <f t="shared" si="5"/>
        <v>1.62</v>
      </c>
      <c r="Q55" s="129">
        <f t="shared" si="5"/>
        <v>1.69</v>
      </c>
      <c r="R55" s="129">
        <f t="shared" si="5"/>
        <v>3.76</v>
      </c>
      <c r="S55" s="129">
        <f t="shared" si="5"/>
        <v>1.45</v>
      </c>
      <c r="T55" s="129">
        <f t="shared" si="5"/>
        <v>1.24</v>
      </c>
      <c r="U55" s="74">
        <f>SUM(C55:T55)</f>
        <v>61.230000000000004</v>
      </c>
    </row>
    <row r="56" spans="1:20" ht="13.5" customHeight="1">
      <c r="A56" s="93" t="s">
        <v>140</v>
      </c>
      <c r="B56" s="91" t="s">
        <v>62</v>
      </c>
      <c r="C56" s="109">
        <f>SUM(I56:K56)</f>
        <v>81.08</v>
      </c>
      <c r="D56" s="109">
        <f>SUM(L56:N56)</f>
        <v>85.44</v>
      </c>
      <c r="E56" s="109">
        <f>SUM(O56:Q56)</f>
        <v>105.30000000000001</v>
      </c>
      <c r="F56" s="109">
        <f>SUM(R56:T56)</f>
        <v>92.60000000000001</v>
      </c>
      <c r="G56" s="110">
        <f>SUM(C56:F56)</f>
        <v>364.42</v>
      </c>
      <c r="H56" s="107"/>
      <c r="I56" s="90">
        <v>28.14</v>
      </c>
      <c r="J56" s="90">
        <v>22.86</v>
      </c>
      <c r="K56" s="90">
        <v>30.08</v>
      </c>
      <c r="L56" s="90">
        <v>29.08</v>
      </c>
      <c r="M56" s="90">
        <v>28.62</v>
      </c>
      <c r="N56" s="90">
        <v>27.74</v>
      </c>
      <c r="O56" s="90">
        <v>33.38</v>
      </c>
      <c r="P56" s="90">
        <v>42.2</v>
      </c>
      <c r="Q56" s="90">
        <v>29.72</v>
      </c>
      <c r="R56" s="90">
        <v>34.6</v>
      </c>
      <c r="S56" s="90">
        <v>27.44</v>
      </c>
      <c r="T56" s="90">
        <v>30.56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107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1:21" ht="13.5" customHeight="1">
      <c r="A58" s="15" t="s">
        <v>75</v>
      </c>
      <c r="B58" s="16"/>
      <c r="C58" s="104">
        <f>SUM(C6:C51,C56)</f>
        <v>85.95</v>
      </c>
      <c r="D58" s="104">
        <f>SUM(D6:D51,D56)</f>
        <v>89.63</v>
      </c>
      <c r="E58" s="104">
        <f>SUM(E6:E51,E56)</f>
        <v>110.20000000000002</v>
      </c>
      <c r="F58" s="104">
        <f>SUM(F6:F51,F56)</f>
        <v>99.05000000000001</v>
      </c>
      <c r="G58" s="104">
        <f>SUM(C58:F58)</f>
        <v>384.83</v>
      </c>
      <c r="H58" s="55"/>
      <c r="I58" s="105">
        <f>SUM(I55:I57)</f>
        <v>28.64</v>
      </c>
      <c r="J58" s="105">
        <f aca="true" t="shared" si="6" ref="J58:T58">SUM(J55:J57)</f>
        <v>24.41</v>
      </c>
      <c r="K58" s="105">
        <f t="shared" si="6"/>
        <v>32.9</v>
      </c>
      <c r="L58" s="105">
        <f t="shared" si="6"/>
        <v>30.319999999999997</v>
      </c>
      <c r="M58" s="105">
        <f t="shared" si="6"/>
        <v>30.11</v>
      </c>
      <c r="N58" s="105">
        <f t="shared" si="6"/>
        <v>29.2</v>
      </c>
      <c r="O58" s="105">
        <f t="shared" si="6"/>
        <v>34.970000000000006</v>
      </c>
      <c r="P58" s="105">
        <f t="shared" si="6"/>
        <v>43.82</v>
      </c>
      <c r="Q58" s="105">
        <f t="shared" si="6"/>
        <v>31.41</v>
      </c>
      <c r="R58" s="105">
        <f t="shared" si="6"/>
        <v>38.36</v>
      </c>
      <c r="S58" s="105">
        <f t="shared" si="6"/>
        <v>28.89</v>
      </c>
      <c r="T58" s="105">
        <f t="shared" si="6"/>
        <v>31.799999999999997</v>
      </c>
      <c r="U58" s="131">
        <f>SUM(C58:T58)</f>
        <v>1154.49</v>
      </c>
    </row>
    <row r="59" spans="1:21" ht="13.5" customHeight="1">
      <c r="A59" s="2" t="s">
        <v>63</v>
      </c>
      <c r="B59" s="2"/>
      <c r="C59" s="7">
        <f>C55/C58</f>
        <v>0.056660849331006395</v>
      </c>
      <c r="D59" s="7">
        <f>D55/D58</f>
        <v>0.04674774071181525</v>
      </c>
      <c r="E59" s="7">
        <f>E55/E58</f>
        <v>0.044464609800362966</v>
      </c>
      <c r="F59" s="7">
        <f>F55/F58</f>
        <v>0.06511862695608278</v>
      </c>
      <c r="G59" s="7">
        <f>G55/G58</f>
        <v>0.053036405685627425</v>
      </c>
      <c r="H59" s="55"/>
      <c r="I59" s="63">
        <f aca="true" t="shared" si="7" ref="I59:T59">I55/I58</f>
        <v>0.017458100558659217</v>
      </c>
      <c r="J59" s="63">
        <f t="shared" si="7"/>
        <v>0.06349856616140925</v>
      </c>
      <c r="K59" s="63">
        <f t="shared" si="7"/>
        <v>0.08571428571428573</v>
      </c>
      <c r="L59" s="63">
        <f t="shared" si="7"/>
        <v>0.040897097625329816</v>
      </c>
      <c r="M59" s="63">
        <f t="shared" si="7"/>
        <v>0.049485220856858185</v>
      </c>
      <c r="N59" s="63">
        <f t="shared" si="7"/>
        <v>0.05</v>
      </c>
      <c r="O59" s="63">
        <f t="shared" si="7"/>
        <v>0.045467543608807545</v>
      </c>
      <c r="P59" s="63">
        <f t="shared" si="7"/>
        <v>0.03696942035600183</v>
      </c>
      <c r="Q59" s="63">
        <f t="shared" si="7"/>
        <v>0.05380452085323145</v>
      </c>
      <c r="R59" s="63">
        <f t="shared" si="7"/>
        <v>0.09801876955161626</v>
      </c>
      <c r="S59" s="63">
        <f t="shared" si="7"/>
        <v>0.05019037729318103</v>
      </c>
      <c r="T59" s="63">
        <f t="shared" si="7"/>
        <v>0.038993710691823905</v>
      </c>
      <c r="U59" s="149">
        <f>U55/U58</f>
        <v>0.053036405685627425</v>
      </c>
    </row>
    <row r="60" ht="12.75">
      <c r="H60" s="62"/>
    </row>
    <row r="61" spans="8:20" ht="12.75">
      <c r="H61" s="62"/>
      <c r="I61" s="74">
        <f>SUM(I6:I54,I56)</f>
        <v>28.64</v>
      </c>
      <c r="J61" s="74">
        <f aca="true" t="shared" si="8" ref="J61:T61">SUM(J6:J54,J56)</f>
        <v>24.41</v>
      </c>
      <c r="K61" s="74">
        <f>SUM(K6:K54,K56,C62)</f>
        <v>34.3</v>
      </c>
      <c r="L61" s="74">
        <f t="shared" si="8"/>
        <v>30.319999999999997</v>
      </c>
      <c r="M61" s="74">
        <f t="shared" si="8"/>
        <v>30.11</v>
      </c>
      <c r="N61" s="74">
        <f t="shared" si="8"/>
        <v>29.2</v>
      </c>
      <c r="O61" s="74">
        <f t="shared" si="8"/>
        <v>34.970000000000006</v>
      </c>
      <c r="P61" s="74">
        <f t="shared" si="8"/>
        <v>43.82</v>
      </c>
      <c r="Q61" s="74">
        <f t="shared" si="8"/>
        <v>31.41</v>
      </c>
      <c r="R61" s="74">
        <f t="shared" si="8"/>
        <v>38.36</v>
      </c>
      <c r="S61" s="74">
        <f t="shared" si="8"/>
        <v>28.89</v>
      </c>
      <c r="T61" s="74">
        <f t="shared" si="8"/>
        <v>31.799999999999997</v>
      </c>
    </row>
    <row r="62" spans="1:3" ht="12.75">
      <c r="A62" s="1" t="s">
        <v>160</v>
      </c>
      <c r="B62" s="1" t="s">
        <v>90</v>
      </c>
      <c r="C62" s="130">
        <v>1.4</v>
      </c>
    </row>
    <row r="63" ht="12.75">
      <c r="I63" s="74"/>
    </row>
  </sheetData>
  <sheetProtection/>
  <mergeCells count="9">
    <mergeCell ref="A15:A16"/>
    <mergeCell ref="A34:A35"/>
    <mergeCell ref="A36:A37"/>
    <mergeCell ref="A6:A7"/>
    <mergeCell ref="A9:A10"/>
    <mergeCell ref="A17:A20"/>
    <mergeCell ref="A25:A26"/>
    <mergeCell ref="A27:A31"/>
    <mergeCell ref="A32:A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K67" sqref="K67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9" width="7.421875" style="0" customWidth="1"/>
    <col min="10" max="10" width="7.140625" style="0" customWidth="1"/>
    <col min="11" max="12" width="7.28125" style="0" customWidth="1"/>
    <col min="13" max="13" width="8.28125" style="0" customWidth="1"/>
    <col min="14" max="14" width="8.7109375" style="0" customWidth="1"/>
    <col min="15" max="20" width="7.710937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111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157" t="s">
        <v>97</v>
      </c>
      <c r="J3" s="157" t="s">
        <v>98</v>
      </c>
      <c r="K3" s="157" t="s">
        <v>99</v>
      </c>
      <c r="L3" s="158" t="s">
        <v>100</v>
      </c>
      <c r="M3" s="158" t="s">
        <v>101</v>
      </c>
      <c r="N3" s="158" t="s">
        <v>102</v>
      </c>
      <c r="O3" s="60" t="s">
        <v>103</v>
      </c>
      <c r="P3" s="60" t="s">
        <v>104</v>
      </c>
      <c r="Q3" s="60" t="s">
        <v>105</v>
      </c>
      <c r="R3" s="61" t="s">
        <v>106</v>
      </c>
      <c r="S3" s="61" t="s">
        <v>107</v>
      </c>
      <c r="T3" s="61" t="s">
        <v>108</v>
      </c>
    </row>
    <row r="4" spans="1:8" ht="13.5" customHeight="1">
      <c r="A4" s="2"/>
      <c r="B4" s="2"/>
      <c r="C4" s="2"/>
      <c r="D4" s="3" t="s">
        <v>84</v>
      </c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22"/>
      <c r="D6" s="22"/>
      <c r="E6" s="22"/>
      <c r="F6" s="23"/>
      <c r="G6" s="19">
        <f aca="true" t="shared" si="0" ref="G6:G41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22"/>
      <c r="D7" s="22"/>
      <c r="E7" s="22"/>
      <c r="F7" s="23"/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22">
        <f>SUM(I8:K8)</f>
        <v>0</v>
      </c>
      <c r="D8" s="22">
        <f>SUM(L8:N8)</f>
        <v>0</v>
      </c>
      <c r="E8" s="22">
        <f>SUM(O8:Q8)</f>
        <v>0</v>
      </c>
      <c r="F8" s="23">
        <f>SUM(R8:T8)</f>
        <v>0</v>
      </c>
      <c r="G8" s="19">
        <f t="shared" si="0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2" t="s">
        <v>14</v>
      </c>
      <c r="C9" s="24">
        <f>SUM(I9:K9)</f>
        <v>29.02</v>
      </c>
      <c r="D9" s="24">
        <f>SUM(L9:N9)</f>
        <v>13.46</v>
      </c>
      <c r="E9" s="24">
        <f>SUM(O9:Q9)</f>
        <v>15.82</v>
      </c>
      <c r="F9" s="25">
        <f>SUM(R9:T9)</f>
        <v>21.880000000000003</v>
      </c>
      <c r="G9" s="19">
        <f t="shared" si="0"/>
        <v>80.18</v>
      </c>
      <c r="H9" s="55"/>
      <c r="I9" s="155">
        <v>12.48</v>
      </c>
      <c r="J9" s="155">
        <v>12.84</v>
      </c>
      <c r="K9" s="155">
        <v>3.7</v>
      </c>
      <c r="L9" s="154">
        <v>5.86</v>
      </c>
      <c r="M9" s="154">
        <v>4.2</v>
      </c>
      <c r="N9" s="154">
        <v>3.4</v>
      </c>
      <c r="O9" s="53">
        <v>7.82</v>
      </c>
      <c r="P9" s="53">
        <v>3.6</v>
      </c>
      <c r="Q9" s="53">
        <v>4.4</v>
      </c>
      <c r="R9" s="54">
        <v>8.2</v>
      </c>
      <c r="S9" s="54">
        <v>5.12</v>
      </c>
      <c r="T9" s="54">
        <v>8.56</v>
      </c>
    </row>
    <row r="10" spans="1:20" ht="13.5" customHeight="1">
      <c r="A10" s="177"/>
      <c r="B10" s="122" t="s">
        <v>15</v>
      </c>
      <c r="C10" s="27">
        <f>SUM(I10:K10)</f>
        <v>100.80000000000001</v>
      </c>
      <c r="D10" s="27">
        <f>SUM(L10:N10)</f>
        <v>84.03999999999999</v>
      </c>
      <c r="E10" s="27">
        <f>SUM(O10:Q10)</f>
        <v>61.28</v>
      </c>
      <c r="F10" s="28">
        <f>SUM(R10:T10)</f>
        <v>50.64</v>
      </c>
      <c r="G10" s="19">
        <f t="shared" si="0"/>
        <v>296.76</v>
      </c>
      <c r="H10" s="55"/>
      <c r="I10" s="155">
        <v>45.8</v>
      </c>
      <c r="J10" s="155">
        <v>19.12</v>
      </c>
      <c r="K10" s="155">
        <v>35.88</v>
      </c>
      <c r="L10" s="154">
        <v>25.04</v>
      </c>
      <c r="M10" s="154">
        <v>38.66</v>
      </c>
      <c r="N10" s="154">
        <v>20.34</v>
      </c>
      <c r="O10" s="53">
        <v>21.34</v>
      </c>
      <c r="P10" s="53">
        <v>21.34</v>
      </c>
      <c r="Q10" s="53">
        <v>18.6</v>
      </c>
      <c r="R10" s="54">
        <v>19.28</v>
      </c>
      <c r="S10" s="54">
        <v>14.9</v>
      </c>
      <c r="T10" s="54">
        <v>16.46</v>
      </c>
    </row>
    <row r="11" spans="1:20" ht="13.5" customHeight="1">
      <c r="A11" s="2" t="s">
        <v>16</v>
      </c>
      <c r="B11" s="122" t="s">
        <v>17</v>
      </c>
      <c r="C11" s="30"/>
      <c r="D11" s="22"/>
      <c r="E11" s="22"/>
      <c r="F11" s="23"/>
      <c r="G11" s="19">
        <f t="shared" si="0"/>
        <v>0</v>
      </c>
      <c r="H11" s="55"/>
      <c r="I11" s="155"/>
      <c r="J11" s="155"/>
      <c r="K11" s="155"/>
      <c r="L11" s="154"/>
      <c r="M11" s="154"/>
      <c r="N11" s="154"/>
      <c r="O11" s="53"/>
      <c r="P11" s="53"/>
      <c r="Q11" s="53"/>
      <c r="R11" s="54"/>
      <c r="S11" s="54"/>
      <c r="T11" s="54"/>
    </row>
    <row r="12" spans="1:20" ht="13.5" customHeight="1">
      <c r="A12" s="2" t="s">
        <v>18</v>
      </c>
      <c r="B12" s="122" t="s">
        <v>19</v>
      </c>
      <c r="C12" s="22">
        <f>SUM(I12:K12)</f>
        <v>15.64</v>
      </c>
      <c r="D12" s="31">
        <f>SUM(L12:N12)</f>
        <v>12.459999999999999</v>
      </c>
      <c r="E12" s="22">
        <f>SUM(O12:Q12)</f>
        <v>12.399999999999999</v>
      </c>
      <c r="F12" s="23">
        <f>SUM(R12:T12)</f>
        <v>7.779999999999999</v>
      </c>
      <c r="G12" s="19">
        <f t="shared" si="0"/>
        <v>48.28</v>
      </c>
      <c r="H12" s="55"/>
      <c r="I12" s="155">
        <v>6.9</v>
      </c>
      <c r="J12" s="155">
        <v>4.4</v>
      </c>
      <c r="K12" s="155">
        <v>4.34</v>
      </c>
      <c r="L12" s="154">
        <v>5.66</v>
      </c>
      <c r="M12" s="154">
        <v>4.2</v>
      </c>
      <c r="N12" s="154">
        <v>2.6</v>
      </c>
      <c r="O12" s="53">
        <v>4.92</v>
      </c>
      <c r="P12" s="53">
        <v>4.02</v>
      </c>
      <c r="Q12" s="53">
        <v>3.46</v>
      </c>
      <c r="R12" s="54">
        <v>2.32</v>
      </c>
      <c r="S12" s="54">
        <v>2.44</v>
      </c>
      <c r="T12" s="54">
        <v>3.02</v>
      </c>
    </row>
    <row r="13" spans="1:20" ht="13.5" customHeight="1">
      <c r="A13" s="2" t="s">
        <v>20</v>
      </c>
      <c r="B13" s="122" t="s">
        <v>21</v>
      </c>
      <c r="C13" s="22"/>
      <c r="D13" s="22"/>
      <c r="E13" s="22"/>
      <c r="F13" s="23"/>
      <c r="G13" s="19">
        <f t="shared" si="0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22">
        <f>SUM(I14:K14)</f>
        <v>0.38</v>
      </c>
      <c r="D14" s="22">
        <f>SUM(L14:N14)</f>
        <v>0.42</v>
      </c>
      <c r="E14" s="22">
        <f>SUM(O14:Q14)</f>
        <v>0.38</v>
      </c>
      <c r="F14" s="23">
        <f>SUM(R14:T14)</f>
        <v>0</v>
      </c>
      <c r="G14" s="19">
        <f t="shared" si="0"/>
        <v>1.1800000000000002</v>
      </c>
      <c r="H14" s="55"/>
      <c r="I14" s="155">
        <v>0.38</v>
      </c>
      <c r="J14" s="155"/>
      <c r="K14" s="155"/>
      <c r="L14" s="154"/>
      <c r="M14" s="154"/>
      <c r="N14" s="154">
        <v>0.42</v>
      </c>
      <c r="O14" s="53"/>
      <c r="P14" s="53"/>
      <c r="Q14" s="53">
        <v>0.38</v>
      </c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22"/>
      <c r="D15" s="22"/>
      <c r="E15" s="22"/>
      <c r="F15" s="23"/>
      <c r="G15" s="19">
        <f t="shared" si="0"/>
        <v>0</v>
      </c>
      <c r="H15" s="55"/>
      <c r="I15" s="156"/>
      <c r="J15" s="156"/>
      <c r="K15" s="156"/>
      <c r="L15" s="154"/>
      <c r="M15" s="154"/>
      <c r="N15" s="154"/>
      <c r="O15" s="53"/>
      <c r="P15" s="53"/>
      <c r="Q15" s="53"/>
      <c r="R15" s="54"/>
      <c r="S15" s="54"/>
      <c r="T15" s="54"/>
    </row>
    <row r="16" spans="1:20" ht="13.5" customHeight="1">
      <c r="A16" s="177"/>
      <c r="B16" s="122" t="s">
        <v>86</v>
      </c>
      <c r="C16" s="26"/>
      <c r="D16" s="32"/>
      <c r="E16" s="32"/>
      <c r="F16" s="33"/>
      <c r="G16" s="19">
        <f>SUM(C16:F16)</f>
        <v>0</v>
      </c>
      <c r="H16" s="55"/>
      <c r="I16" s="155"/>
      <c r="J16" s="155"/>
      <c r="K16" s="155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26"/>
      <c r="D17" s="32"/>
      <c r="E17" s="32"/>
      <c r="F17" s="33"/>
      <c r="G17" s="19">
        <f t="shared" si="0"/>
        <v>0</v>
      </c>
      <c r="H17" s="55"/>
      <c r="I17" s="155"/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22">
        <f aca="true" t="shared" si="1" ref="C18:C24">SUM(I18:K18)</f>
        <v>1.42</v>
      </c>
      <c r="D18" s="22">
        <f aca="true" t="shared" si="2" ref="D18:D24">SUM(L18:N18)</f>
        <v>1.48</v>
      </c>
      <c r="E18" s="22">
        <f aca="true" t="shared" si="3" ref="E18:E24">SUM(O18:Q18)</f>
        <v>0.64</v>
      </c>
      <c r="F18" s="84">
        <f aca="true" t="shared" si="4" ref="F18:F24">SUM(R18:T18)</f>
        <v>0</v>
      </c>
      <c r="G18" s="19">
        <f t="shared" si="0"/>
        <v>3.54</v>
      </c>
      <c r="H18" s="55"/>
      <c r="I18" s="155">
        <v>0.74</v>
      </c>
      <c r="J18" s="155"/>
      <c r="K18" s="155">
        <v>0.68</v>
      </c>
      <c r="L18" s="154"/>
      <c r="M18" s="154">
        <v>1.48</v>
      </c>
      <c r="N18" s="154"/>
      <c r="O18" s="53"/>
      <c r="P18" s="53"/>
      <c r="Q18" s="53">
        <v>0.64</v>
      </c>
      <c r="R18" s="54"/>
      <c r="S18" s="54"/>
      <c r="T18" s="54"/>
    </row>
    <row r="19" spans="1:20" ht="13.5" customHeight="1">
      <c r="A19" s="181"/>
      <c r="B19" s="125" t="s">
        <v>27</v>
      </c>
      <c r="C19" s="22">
        <f t="shared" si="1"/>
        <v>0</v>
      </c>
      <c r="D19" s="22">
        <f t="shared" si="2"/>
        <v>0</v>
      </c>
      <c r="E19" s="22">
        <f t="shared" si="3"/>
        <v>7</v>
      </c>
      <c r="F19" s="84">
        <f t="shared" si="4"/>
        <v>0</v>
      </c>
      <c r="G19" s="19">
        <f t="shared" si="0"/>
        <v>7</v>
      </c>
      <c r="H19" s="55"/>
      <c r="I19" s="155"/>
      <c r="J19" s="155"/>
      <c r="K19" s="155"/>
      <c r="L19" s="154"/>
      <c r="M19" s="154"/>
      <c r="N19" s="154"/>
      <c r="O19" s="53"/>
      <c r="P19" s="53">
        <v>4</v>
      </c>
      <c r="Q19" s="53">
        <v>3</v>
      </c>
      <c r="R19" s="54"/>
      <c r="S19" s="54"/>
      <c r="T19" s="54"/>
    </row>
    <row r="20" spans="1:20" ht="13.5" customHeight="1">
      <c r="A20" s="177"/>
      <c r="B20" s="123" t="s">
        <v>29</v>
      </c>
      <c r="C20" s="22">
        <f t="shared" si="1"/>
        <v>0</v>
      </c>
      <c r="D20" s="22">
        <f t="shared" si="2"/>
        <v>0</v>
      </c>
      <c r="E20" s="22">
        <f t="shared" si="3"/>
        <v>0</v>
      </c>
      <c r="F20" s="23">
        <f t="shared" si="4"/>
        <v>0</v>
      </c>
      <c r="G20" s="19">
        <f t="shared" si="0"/>
        <v>0</v>
      </c>
      <c r="H20" s="55"/>
      <c r="I20" s="155"/>
      <c r="J20" s="155"/>
      <c r="K20" s="155"/>
      <c r="L20" s="154"/>
      <c r="M20" s="154"/>
      <c r="N20" s="154"/>
      <c r="O20" s="53"/>
      <c r="P20" s="53"/>
      <c r="Q20" s="53"/>
      <c r="R20" s="54"/>
      <c r="S20" s="54"/>
      <c r="T20" s="54"/>
    </row>
    <row r="21" spans="1:20" ht="13.5" customHeight="1">
      <c r="A21" s="2" t="s">
        <v>30</v>
      </c>
      <c r="B21" s="11" t="s">
        <v>31</v>
      </c>
      <c r="C21" s="22">
        <f t="shared" si="1"/>
        <v>0.72</v>
      </c>
      <c r="D21" s="22">
        <f t="shared" si="2"/>
        <v>2.06</v>
      </c>
      <c r="E21" s="22">
        <f t="shared" si="3"/>
        <v>1.94</v>
      </c>
      <c r="F21" s="23">
        <f t="shared" si="4"/>
        <v>0.5</v>
      </c>
      <c r="G21" s="19">
        <f t="shared" si="0"/>
        <v>5.220000000000001</v>
      </c>
      <c r="H21" s="55"/>
      <c r="I21" s="155">
        <v>0.44</v>
      </c>
      <c r="J21" s="155">
        <v>0.28</v>
      </c>
      <c r="K21" s="155"/>
      <c r="L21" s="154">
        <v>1.28</v>
      </c>
      <c r="M21" s="154"/>
      <c r="N21" s="154">
        <v>0.78</v>
      </c>
      <c r="O21" s="53">
        <v>0.74</v>
      </c>
      <c r="P21" s="53"/>
      <c r="Q21" s="53">
        <v>1.2</v>
      </c>
      <c r="R21" s="54">
        <v>0.18</v>
      </c>
      <c r="S21" s="54"/>
      <c r="T21" s="54">
        <v>0.32</v>
      </c>
    </row>
    <row r="22" spans="1:20" ht="13.5" customHeight="1">
      <c r="A22" s="2" t="s">
        <v>32</v>
      </c>
      <c r="B22" s="122" t="s">
        <v>87</v>
      </c>
      <c r="C22" s="22">
        <f t="shared" si="1"/>
        <v>8.48</v>
      </c>
      <c r="D22" s="22">
        <f t="shared" si="2"/>
        <v>10.9</v>
      </c>
      <c r="E22" s="22">
        <f t="shared" si="3"/>
        <v>3.86</v>
      </c>
      <c r="F22" s="23">
        <f t="shared" si="4"/>
        <v>2.2</v>
      </c>
      <c r="G22" s="19">
        <f t="shared" si="0"/>
        <v>25.44</v>
      </c>
      <c r="H22" s="55"/>
      <c r="I22" s="155">
        <v>8.48</v>
      </c>
      <c r="J22" s="155"/>
      <c r="K22" s="155"/>
      <c r="L22" s="154">
        <v>6.7</v>
      </c>
      <c r="M22" s="154"/>
      <c r="N22" s="154">
        <v>4.2</v>
      </c>
      <c r="O22" s="53"/>
      <c r="P22" s="53">
        <v>3.86</v>
      </c>
      <c r="Q22" s="53"/>
      <c r="R22" s="54">
        <v>2.2</v>
      </c>
      <c r="S22" s="54"/>
      <c r="T22" s="54"/>
    </row>
    <row r="23" spans="1:20" ht="13.5" customHeight="1">
      <c r="A23" s="2" t="s">
        <v>33</v>
      </c>
      <c r="B23" s="122" t="s">
        <v>34</v>
      </c>
      <c r="C23" s="22">
        <f t="shared" si="1"/>
        <v>3.8200000000000003</v>
      </c>
      <c r="D23" s="22">
        <f t="shared" si="2"/>
        <v>1.66</v>
      </c>
      <c r="E23" s="22">
        <f t="shared" si="3"/>
        <v>3.92</v>
      </c>
      <c r="F23" s="23">
        <f t="shared" si="4"/>
        <v>3.8</v>
      </c>
      <c r="G23" s="19">
        <f t="shared" si="0"/>
        <v>13.2</v>
      </c>
      <c r="H23" s="55"/>
      <c r="I23" s="155"/>
      <c r="J23" s="155">
        <v>2.46</v>
      </c>
      <c r="K23" s="155">
        <v>1.36</v>
      </c>
      <c r="L23" s="154"/>
      <c r="M23" s="154">
        <v>1.66</v>
      </c>
      <c r="N23" s="154"/>
      <c r="O23" s="53">
        <v>2.1</v>
      </c>
      <c r="P23" s="53">
        <v>1.82</v>
      </c>
      <c r="Q23" s="53"/>
      <c r="R23" s="54">
        <v>2.1</v>
      </c>
      <c r="S23" s="54"/>
      <c r="T23" s="54">
        <v>1.7</v>
      </c>
    </row>
    <row r="24" spans="1:20" ht="13.5" customHeight="1">
      <c r="A24" s="2" t="s">
        <v>35</v>
      </c>
      <c r="B24" s="11" t="s">
        <v>36</v>
      </c>
      <c r="C24" s="22">
        <f t="shared" si="1"/>
        <v>0</v>
      </c>
      <c r="D24" s="22">
        <f t="shared" si="2"/>
        <v>3.88</v>
      </c>
      <c r="E24" s="22">
        <f t="shared" si="3"/>
        <v>8.62</v>
      </c>
      <c r="F24" s="23">
        <f t="shared" si="4"/>
        <v>0</v>
      </c>
      <c r="G24" s="19">
        <f t="shared" si="0"/>
        <v>12.5</v>
      </c>
      <c r="H24" s="55"/>
      <c r="I24" s="155"/>
      <c r="J24" s="155"/>
      <c r="K24" s="155"/>
      <c r="L24" s="154">
        <v>3.88</v>
      </c>
      <c r="M24" s="154"/>
      <c r="N24" s="154"/>
      <c r="O24" s="53">
        <v>4.02</v>
      </c>
      <c r="P24" s="53"/>
      <c r="Q24" s="53">
        <v>4.6</v>
      </c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22"/>
      <c r="D25" s="22"/>
      <c r="E25" s="22"/>
      <c r="F25" s="23"/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22">
        <f>SUM(I26:K26)</f>
        <v>1.86</v>
      </c>
      <c r="D26" s="22">
        <f>SUM(L26:N26)</f>
        <v>2.2</v>
      </c>
      <c r="E26" s="22">
        <f>SUM(O26:Q26)</f>
        <v>12.14</v>
      </c>
      <c r="F26" s="23">
        <f>SUM(R26:T26)</f>
        <v>4.199999999999999</v>
      </c>
      <c r="G26" s="19">
        <f t="shared" si="0"/>
        <v>20.400000000000002</v>
      </c>
      <c r="H26" s="55"/>
      <c r="I26" s="155"/>
      <c r="J26" s="155"/>
      <c r="K26" s="155">
        <v>1.86</v>
      </c>
      <c r="L26" s="154">
        <v>1.4</v>
      </c>
      <c r="M26" s="154">
        <v>0.8</v>
      </c>
      <c r="N26" s="154"/>
      <c r="O26" s="53">
        <v>6.8</v>
      </c>
      <c r="P26" s="53">
        <v>2.6</v>
      </c>
      <c r="Q26" s="53">
        <v>2.74</v>
      </c>
      <c r="R26" s="54">
        <v>1.4</v>
      </c>
      <c r="S26" s="54">
        <v>1.2</v>
      </c>
      <c r="T26" s="54">
        <v>1.6</v>
      </c>
    </row>
    <row r="27" spans="1:20" ht="13.5" customHeight="1">
      <c r="A27" s="178" t="s">
        <v>155</v>
      </c>
      <c r="B27" s="10" t="s">
        <v>42</v>
      </c>
      <c r="C27" s="22"/>
      <c r="D27" s="22"/>
      <c r="E27" s="22"/>
      <c r="F27" s="23"/>
      <c r="G27" s="19">
        <f t="shared" si="0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22"/>
      <c r="D28" s="22"/>
      <c r="E28" s="22"/>
      <c r="F28" s="23"/>
      <c r="G28" s="19">
        <f t="shared" si="0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22"/>
      <c r="D29" s="22"/>
      <c r="E29" s="22"/>
      <c r="F29" s="23"/>
      <c r="G29" s="19">
        <f t="shared" si="0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22"/>
      <c r="D30" s="22"/>
      <c r="E30" s="22"/>
      <c r="F30" s="23"/>
      <c r="G30" s="19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22"/>
      <c r="D31" s="35"/>
      <c r="E31" s="22"/>
      <c r="F31" s="23"/>
      <c r="G31" s="19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22"/>
      <c r="D32" s="22"/>
      <c r="E32" s="22"/>
      <c r="F32" s="23"/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22">
        <f>SUM(I33:K33)</f>
        <v>0</v>
      </c>
      <c r="D33" s="22">
        <f>SUM(L33:N33)</f>
        <v>0</v>
      </c>
      <c r="E33" s="22">
        <f>SUM(O33:Q33)</f>
        <v>0</v>
      </c>
      <c r="F33" s="23">
        <f>SUM(R33:T33)</f>
        <v>0.08</v>
      </c>
      <c r="G33" s="19">
        <f t="shared" si="0"/>
        <v>0.08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>
        <v>0.08</v>
      </c>
      <c r="S33" s="54"/>
      <c r="T33" s="54"/>
    </row>
    <row r="34" spans="1:20" ht="13.5" customHeight="1">
      <c r="A34" s="176" t="s">
        <v>47</v>
      </c>
      <c r="B34" s="126" t="s">
        <v>88</v>
      </c>
      <c r="C34" s="22"/>
      <c r="D34" s="22"/>
      <c r="E34" s="22"/>
      <c r="F34" s="23"/>
      <c r="G34" s="19">
        <f t="shared" si="0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22"/>
      <c r="D35" s="22"/>
      <c r="E35" s="22"/>
      <c r="F35" s="23"/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22"/>
      <c r="D36" s="22"/>
      <c r="E36" s="22"/>
      <c r="F36" s="23"/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22">
        <f>SUM(I37:K37)</f>
        <v>0</v>
      </c>
      <c r="D37" s="22">
        <f>SUM(L37:N37)</f>
        <v>0</v>
      </c>
      <c r="E37" s="22">
        <f>SUM(O37:Q37)</f>
        <v>0</v>
      </c>
      <c r="F37" s="23">
        <f>SUM(R37:T37)</f>
        <v>0</v>
      </c>
      <c r="G37" s="19">
        <f t="shared" si="0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22"/>
      <c r="D38" s="22"/>
      <c r="E38" s="22"/>
      <c r="F38" s="23"/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22"/>
      <c r="D39" s="22"/>
      <c r="E39" s="22"/>
      <c r="F39" s="23"/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22"/>
      <c r="D40" s="22"/>
      <c r="E40" s="22"/>
      <c r="F40" s="23"/>
      <c r="G40" s="19">
        <f t="shared" si="0"/>
        <v>0</v>
      </c>
      <c r="H40" s="55"/>
      <c r="I40" s="155"/>
      <c r="J40" s="155"/>
      <c r="K40" s="155"/>
      <c r="L40" s="154"/>
      <c r="M40" s="154"/>
      <c r="N40" s="154"/>
      <c r="O40" s="53"/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22"/>
      <c r="D41" s="22"/>
      <c r="E41" s="22"/>
      <c r="F41" s="23"/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23">
        <f>SUM(I42:K42)</f>
        <v>0</v>
      </c>
      <c r="D42" s="23">
        <f>SUM(L42:N42)</f>
        <v>0</v>
      </c>
      <c r="E42" s="23">
        <f>SUM(O42:Q42)</f>
        <v>0</v>
      </c>
      <c r="F42" s="23">
        <f>SUM(R42:T42)</f>
        <v>0</v>
      </c>
      <c r="G42" s="19">
        <f>SUM(C42:F42)</f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23">
        <f>SUM(I43:K43)</f>
        <v>0</v>
      </c>
      <c r="D43" s="23">
        <f>SUM(L43:N43)</f>
        <v>0</v>
      </c>
      <c r="E43" s="23">
        <f>SUM(O43:Q43)</f>
        <v>0</v>
      </c>
      <c r="F43" s="23">
        <f>SUM(R43:T43)</f>
        <v>0</v>
      </c>
      <c r="G43" s="19">
        <f>SUM(C43:F43)</f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23"/>
      <c r="D44" s="23"/>
      <c r="E44" s="23"/>
      <c r="F44" s="23"/>
      <c r="G44" s="19">
        <f aca="true" t="shared" si="5" ref="G44:G54">SUM(C44:F44)</f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23">
        <f>SUM(I45:K45)</f>
        <v>0</v>
      </c>
      <c r="D45" s="23">
        <f>SUM(L45:N45)</f>
        <v>0</v>
      </c>
      <c r="E45" s="23">
        <f>SUM(O45:Q45)</f>
        <v>0</v>
      </c>
      <c r="F45" s="23">
        <f>SUM(R45:T45)</f>
        <v>0</v>
      </c>
      <c r="G45" s="19">
        <f t="shared" si="5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23"/>
      <c r="D46" s="23"/>
      <c r="E46" s="23"/>
      <c r="F46" s="23"/>
      <c r="G46" s="19">
        <f t="shared" si="5"/>
        <v>0</v>
      </c>
      <c r="H46" s="55"/>
      <c r="I46" s="155"/>
      <c r="J46" s="155"/>
      <c r="K46" s="155"/>
      <c r="L46" s="154"/>
      <c r="M46" s="154"/>
      <c r="N46" s="154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23"/>
      <c r="D47" s="23"/>
      <c r="E47" s="23"/>
      <c r="F47" s="23"/>
      <c r="G47" s="19">
        <f t="shared" si="5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23"/>
      <c r="D48" s="23"/>
      <c r="E48" s="23"/>
      <c r="F48" s="23"/>
      <c r="G48" s="19">
        <f t="shared" si="5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23"/>
      <c r="D49" s="23"/>
      <c r="E49" s="23"/>
      <c r="F49" s="23"/>
      <c r="G49" s="19">
        <f t="shared" si="5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23">
        <f>SUM(I50:K50)</f>
        <v>0</v>
      </c>
      <c r="D50" s="23">
        <f>SUM(L50:N50)</f>
        <v>0</v>
      </c>
      <c r="E50" s="23">
        <f>SUM(O50:Q50)</f>
        <v>0</v>
      </c>
      <c r="F50" s="23">
        <f>SUM(R50:T50)</f>
        <v>0</v>
      </c>
      <c r="G50" s="19">
        <f t="shared" si="5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22"/>
      <c r="D51" s="22"/>
      <c r="E51" s="22"/>
      <c r="F51" s="23"/>
      <c r="G51" s="19">
        <f t="shared" si="5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22"/>
      <c r="D52" s="22"/>
      <c r="E52" s="22"/>
      <c r="F52" s="23"/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22"/>
      <c r="D53" s="22"/>
      <c r="E53" s="22"/>
      <c r="F53" s="23"/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22"/>
      <c r="D54" s="22"/>
      <c r="E54" s="22"/>
      <c r="F54" s="23"/>
      <c r="G54" s="19">
        <f t="shared" si="5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161.42000000000002</v>
      </c>
      <c r="D55" s="129">
        <f>SUM(D6:D20,D22:D23,D25:D26,D32:D41,D48)</f>
        <v>126.62</v>
      </c>
      <c r="E55" s="129">
        <f>SUM(E6:E20,E22:E23,E25:E26,E32:E41,E48)</f>
        <v>117.44</v>
      </c>
      <c r="F55" s="129">
        <f>SUM(F6:F20,F22:F23,F25:F26,F32:F41,F48)</f>
        <v>90.58000000000001</v>
      </c>
      <c r="G55" s="129">
        <f>SUM(G6:G20,G22:G23,G25:G26,G32:G41,G48)</f>
        <v>496.06</v>
      </c>
      <c r="H55" s="129">
        <f aca="true" t="shared" si="6" ref="H55:T55">SUM(H6:H20,H22:H23,H25:H26,H32:H41,H48)</f>
        <v>0</v>
      </c>
      <c r="I55" s="129">
        <f>SUM(I6:I20,I22:I23,I25:I26,I32:I41,I48,I61)</f>
        <v>75.06</v>
      </c>
      <c r="J55" s="129">
        <f>SUM(J6:J20,J22:J23,J25:J26,J32:J41,J48,J61)</f>
        <v>39.14</v>
      </c>
      <c r="K55" s="129">
        <f t="shared" si="6"/>
        <v>47.82</v>
      </c>
      <c r="L55" s="129">
        <f t="shared" si="6"/>
        <v>44.660000000000004</v>
      </c>
      <c r="M55" s="129">
        <f t="shared" si="6"/>
        <v>50.99999999999999</v>
      </c>
      <c r="N55" s="129">
        <f t="shared" si="6"/>
        <v>30.96</v>
      </c>
      <c r="O55" s="129">
        <f t="shared" si="6"/>
        <v>42.98</v>
      </c>
      <c r="P55" s="129">
        <f t="shared" si="6"/>
        <v>41.24</v>
      </c>
      <c r="Q55" s="129">
        <f t="shared" si="6"/>
        <v>33.22</v>
      </c>
      <c r="R55" s="129">
        <f t="shared" si="6"/>
        <v>35.58</v>
      </c>
      <c r="S55" s="129">
        <f t="shared" si="6"/>
        <v>23.66</v>
      </c>
      <c r="T55" s="129">
        <f t="shared" si="6"/>
        <v>31.340000000000003</v>
      </c>
      <c r="U55" s="74"/>
    </row>
    <row r="56" spans="1:20" ht="13.5" customHeight="1">
      <c r="A56" s="93" t="s">
        <v>140</v>
      </c>
      <c r="B56" s="91" t="s">
        <v>62</v>
      </c>
      <c r="C56" s="109">
        <f>SUM(I56:K56)</f>
        <v>585.36</v>
      </c>
      <c r="D56" s="109">
        <f>SUM(L56:N56)</f>
        <v>617.14</v>
      </c>
      <c r="E56" s="109">
        <f>SUM(O56:Q56)</f>
        <v>706.12</v>
      </c>
      <c r="F56" s="109">
        <f>SUM(R56:T56)</f>
        <v>605.38</v>
      </c>
      <c r="G56" s="110">
        <f>SUM(C56:F56)</f>
        <v>2514</v>
      </c>
      <c r="H56" s="55"/>
      <c r="I56" s="100">
        <v>204.34</v>
      </c>
      <c r="J56" s="100">
        <v>176.44</v>
      </c>
      <c r="K56" s="100">
        <v>204.58</v>
      </c>
      <c r="L56" s="100">
        <v>207.8</v>
      </c>
      <c r="M56" s="100">
        <v>209.26</v>
      </c>
      <c r="N56" s="100">
        <v>200.08</v>
      </c>
      <c r="O56" s="100">
        <v>234.7</v>
      </c>
      <c r="P56" s="100">
        <v>249.28</v>
      </c>
      <c r="Q56" s="100">
        <v>222.14</v>
      </c>
      <c r="R56" s="100">
        <v>215.14</v>
      </c>
      <c r="S56" s="100">
        <v>184.2</v>
      </c>
      <c r="T56" s="100">
        <v>206.04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1:21" ht="13.5" customHeight="1">
      <c r="A58" s="15" t="s">
        <v>75</v>
      </c>
      <c r="B58" s="16"/>
      <c r="C58" s="104">
        <f>SUM(C6:C51,C56)</f>
        <v>747.5</v>
      </c>
      <c r="D58" s="104">
        <f>SUM(D6:D51,D56)</f>
        <v>749.7</v>
      </c>
      <c r="E58" s="104">
        <f>SUM(E6:E51,E56)</f>
        <v>834.12</v>
      </c>
      <c r="F58" s="104">
        <f>SUM(F6:F51,F56)</f>
        <v>696.46</v>
      </c>
      <c r="G58" s="104">
        <f>SUM(C58:F58)</f>
        <v>3027.78</v>
      </c>
      <c r="H58" s="55"/>
      <c r="I58" s="44">
        <f>SUM(I55:I57)</f>
        <v>279.4</v>
      </c>
      <c r="J58" s="44">
        <f aca="true" t="shared" si="7" ref="J58:T58">SUM(J55:J57)</f>
        <v>215.57999999999998</v>
      </c>
      <c r="K58" s="44">
        <f t="shared" si="7"/>
        <v>252.4</v>
      </c>
      <c r="L58" s="44">
        <f t="shared" si="7"/>
        <v>252.46</v>
      </c>
      <c r="M58" s="44">
        <f t="shared" si="7"/>
        <v>260.26</v>
      </c>
      <c r="N58" s="44">
        <f t="shared" si="7"/>
        <v>231.04000000000002</v>
      </c>
      <c r="O58" s="44">
        <f t="shared" si="7"/>
        <v>277.68</v>
      </c>
      <c r="P58" s="44">
        <f t="shared" si="7"/>
        <v>290.52</v>
      </c>
      <c r="Q58" s="44">
        <f t="shared" si="7"/>
        <v>255.35999999999999</v>
      </c>
      <c r="R58" s="44">
        <f t="shared" si="7"/>
        <v>250.71999999999997</v>
      </c>
      <c r="S58" s="44">
        <f t="shared" si="7"/>
        <v>207.85999999999999</v>
      </c>
      <c r="T58" s="44">
        <f t="shared" si="7"/>
        <v>237.38</v>
      </c>
      <c r="U58" s="131"/>
    </row>
    <row r="59" spans="1:22" ht="13.5" customHeight="1">
      <c r="A59" s="2" t="s">
        <v>63</v>
      </c>
      <c r="B59" s="2"/>
      <c r="C59" s="7">
        <f>C55/C58</f>
        <v>0.2159464882943144</v>
      </c>
      <c r="D59" s="7">
        <f>D55/D58</f>
        <v>0.16889422435640922</v>
      </c>
      <c r="E59" s="7">
        <f>E55/E58</f>
        <v>0.1407950894355728</v>
      </c>
      <c r="F59" s="7">
        <f>F55/F58</f>
        <v>0.1300577204721018</v>
      </c>
      <c r="G59" s="7">
        <f>G55/G58</f>
        <v>0.16383621002846968</v>
      </c>
      <c r="H59" s="55"/>
      <c r="I59" s="63">
        <f aca="true" t="shared" si="8" ref="I59:T59">I55/I58</f>
        <v>0.26864710093056554</v>
      </c>
      <c r="J59" s="63">
        <f t="shared" si="8"/>
        <v>0.18155673068002598</v>
      </c>
      <c r="K59" s="63">
        <f t="shared" si="8"/>
        <v>0.18946117274167987</v>
      </c>
      <c r="L59" s="63">
        <f t="shared" si="8"/>
        <v>0.17689931078190604</v>
      </c>
      <c r="M59" s="63">
        <f t="shared" si="8"/>
        <v>0.19595788826558055</v>
      </c>
      <c r="N59" s="63">
        <f t="shared" si="8"/>
        <v>0.1340027700831025</v>
      </c>
      <c r="O59" s="63">
        <f t="shared" si="8"/>
        <v>0.1547824834341688</v>
      </c>
      <c r="P59" s="63">
        <f t="shared" si="8"/>
        <v>0.1419523612832163</v>
      </c>
      <c r="Q59" s="63">
        <f t="shared" si="8"/>
        <v>0.1300908521303258</v>
      </c>
      <c r="R59" s="63">
        <f t="shared" si="8"/>
        <v>0.14191129546904915</v>
      </c>
      <c r="S59" s="63">
        <f t="shared" si="8"/>
        <v>0.1138266140671606</v>
      </c>
      <c r="T59" s="63">
        <f t="shared" si="8"/>
        <v>0.13202460190412</v>
      </c>
      <c r="U59" s="153"/>
      <c r="V59" s="139"/>
    </row>
    <row r="61" spans="1:20" ht="16.5" customHeight="1">
      <c r="A61" s="96" t="s">
        <v>91</v>
      </c>
      <c r="B61" s="48" t="s">
        <v>92</v>
      </c>
      <c r="C61" s="46"/>
      <c r="D61" s="46"/>
      <c r="E61" s="46"/>
      <c r="F61" s="46"/>
      <c r="G61" s="47"/>
      <c r="H61" s="55"/>
      <c r="I61" s="155">
        <v>0.28</v>
      </c>
      <c r="J61" s="155">
        <v>0.32</v>
      </c>
      <c r="K61" s="155"/>
      <c r="L61" s="154"/>
      <c r="M61" s="154"/>
      <c r="N61" s="154"/>
      <c r="O61" s="53">
        <v>0.48</v>
      </c>
      <c r="P61" s="53"/>
      <c r="Q61" s="53">
        <v>0.56</v>
      </c>
      <c r="R61" s="54">
        <v>0.32</v>
      </c>
      <c r="S61" s="54">
        <v>0.32</v>
      </c>
      <c r="T61" s="54">
        <v>0.6</v>
      </c>
    </row>
    <row r="63" spans="3:20" ht="12.75">
      <c r="C63" s="132">
        <f>SUM(I58:K58)</f>
        <v>747.38</v>
      </c>
      <c r="I63" s="74">
        <f>SUM(I6:I54,I56)</f>
        <v>279.56</v>
      </c>
      <c r="J63" s="74">
        <f>SUM(J6:J54,J56)</f>
        <v>215.54</v>
      </c>
      <c r="K63" s="74">
        <f aca="true" t="shared" si="9" ref="K63:T63">SUM(K6:K54,K56)</f>
        <v>252.4</v>
      </c>
      <c r="L63" s="74">
        <f t="shared" si="9"/>
        <v>257.62</v>
      </c>
      <c r="M63" s="74">
        <f t="shared" si="9"/>
        <v>260.26</v>
      </c>
      <c r="N63" s="74">
        <f t="shared" si="9"/>
        <v>231.82000000000002</v>
      </c>
      <c r="O63" s="74">
        <f t="shared" si="9"/>
        <v>282.44</v>
      </c>
      <c r="P63" s="74">
        <f t="shared" si="9"/>
        <v>290.52</v>
      </c>
      <c r="Q63" s="74">
        <f t="shared" si="9"/>
        <v>261.15999999999997</v>
      </c>
      <c r="R63" s="74">
        <f t="shared" si="9"/>
        <v>250.89999999999998</v>
      </c>
      <c r="S63" s="74">
        <f t="shared" si="9"/>
        <v>207.85999999999999</v>
      </c>
      <c r="T63" s="74">
        <f t="shared" si="9"/>
        <v>237.7</v>
      </c>
    </row>
    <row r="64" ht="12.75">
      <c r="J64" s="131"/>
    </row>
    <row r="65" spans="3:7" ht="12.75">
      <c r="C65" s="132"/>
      <c r="D65" s="131"/>
      <c r="F65" s="131"/>
      <c r="G65" s="131"/>
    </row>
  </sheetData>
  <sheetProtection/>
  <mergeCells count="9">
    <mergeCell ref="A34:A35"/>
    <mergeCell ref="A36:A37"/>
    <mergeCell ref="A6:A7"/>
    <mergeCell ref="A9:A10"/>
    <mergeCell ref="A17:A20"/>
    <mergeCell ref="A25:A26"/>
    <mergeCell ref="A27:A31"/>
    <mergeCell ref="A32:A33"/>
    <mergeCell ref="A15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34">
      <selection activeCell="T57" sqref="T57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20" width="8.140625" style="0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112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102</v>
      </c>
      <c r="O3" s="2" t="s">
        <v>103</v>
      </c>
      <c r="P3" s="2" t="s">
        <v>104</v>
      </c>
      <c r="Q3" s="2" t="s">
        <v>105</v>
      </c>
      <c r="R3" s="2" t="s">
        <v>106</v>
      </c>
      <c r="S3" s="2" t="s">
        <v>107</v>
      </c>
      <c r="T3" s="2" t="s">
        <v>108</v>
      </c>
    </row>
    <row r="4" spans="1:8" ht="13.5" customHeight="1">
      <c r="A4" s="2"/>
      <c r="B4" s="2"/>
      <c r="C4" s="2"/>
      <c r="D4" s="3"/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83">
        <f>SUM(I6:K6)</f>
        <v>0</v>
      </c>
      <c r="D6" s="83">
        <f>SUM(L6:N6)</f>
        <v>0</v>
      </c>
      <c r="E6" s="83">
        <f>SUM(O6:Q6)</f>
        <v>0</v>
      </c>
      <c r="F6" s="90">
        <f>SUM(R6:T6)</f>
        <v>0</v>
      </c>
      <c r="G6" s="19">
        <f aca="true" t="shared" si="0" ref="G6:G54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83">
        <f aca="true" t="shared" si="1" ref="C7:C54">SUM(I7:K7)</f>
        <v>0</v>
      </c>
      <c r="D7" s="83">
        <f aca="true" t="shared" si="2" ref="D7:D54">SUM(L7:N7)</f>
        <v>0</v>
      </c>
      <c r="E7" s="83">
        <f aca="true" t="shared" si="3" ref="E7:E54">SUM(O7:Q7)</f>
        <v>0</v>
      </c>
      <c r="F7" s="90">
        <f aca="true" t="shared" si="4" ref="F7:F54">SUM(R7:T7)</f>
        <v>0</v>
      </c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83">
        <f t="shared" si="1"/>
        <v>0</v>
      </c>
      <c r="D8" s="83">
        <f t="shared" si="2"/>
        <v>0</v>
      </c>
      <c r="E8" s="83">
        <f t="shared" si="3"/>
        <v>0</v>
      </c>
      <c r="F8" s="90">
        <f t="shared" si="4"/>
        <v>0</v>
      </c>
      <c r="G8" s="19">
        <f t="shared" si="0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2" t="s">
        <v>14</v>
      </c>
      <c r="C9" s="83">
        <f t="shared" si="1"/>
        <v>17.5</v>
      </c>
      <c r="D9" s="83">
        <f t="shared" si="2"/>
        <v>36.08</v>
      </c>
      <c r="E9" s="83">
        <f t="shared" si="3"/>
        <v>32.16</v>
      </c>
      <c r="F9" s="90">
        <f t="shared" si="4"/>
        <v>32.9</v>
      </c>
      <c r="G9" s="19">
        <f>SUM(C9:F9)</f>
        <v>118.63999999999999</v>
      </c>
      <c r="H9" s="55"/>
      <c r="I9" s="155">
        <v>8.14</v>
      </c>
      <c r="J9" s="155">
        <v>8.04</v>
      </c>
      <c r="K9" s="155">
        <v>1.32</v>
      </c>
      <c r="L9" s="154">
        <v>10.66</v>
      </c>
      <c r="M9" s="154">
        <v>14.62</v>
      </c>
      <c r="N9" s="154">
        <v>10.8</v>
      </c>
      <c r="O9" s="53">
        <v>10.62</v>
      </c>
      <c r="P9" s="53">
        <v>9.44</v>
      </c>
      <c r="Q9" s="53">
        <v>12.1</v>
      </c>
      <c r="R9" s="54">
        <v>12.96</v>
      </c>
      <c r="S9" s="54">
        <v>10.54</v>
      </c>
      <c r="T9" s="54">
        <v>9.4</v>
      </c>
    </row>
    <row r="10" spans="1:20" ht="13.5" customHeight="1">
      <c r="A10" s="177"/>
      <c r="B10" s="122" t="s">
        <v>15</v>
      </c>
      <c r="C10" s="83">
        <f t="shared" si="1"/>
        <v>0.42</v>
      </c>
      <c r="D10" s="83">
        <f t="shared" si="2"/>
        <v>1.1400000000000001</v>
      </c>
      <c r="E10" s="83">
        <f t="shared" si="3"/>
        <v>1.02</v>
      </c>
      <c r="F10" s="90">
        <f t="shared" si="4"/>
        <v>7.279999999999999</v>
      </c>
      <c r="G10" s="19">
        <f>SUM(C10:F10)</f>
        <v>9.86</v>
      </c>
      <c r="H10" s="55"/>
      <c r="I10" s="155"/>
      <c r="J10" s="155"/>
      <c r="K10" s="155">
        <v>0.42</v>
      </c>
      <c r="L10" s="154">
        <v>0.48</v>
      </c>
      <c r="M10" s="154">
        <v>0.66</v>
      </c>
      <c r="N10" s="154"/>
      <c r="O10" s="53">
        <v>0.48</v>
      </c>
      <c r="P10" s="53">
        <v>0.54</v>
      </c>
      <c r="Q10" s="53"/>
      <c r="R10" s="54">
        <v>0.94</v>
      </c>
      <c r="S10" s="54">
        <v>0.5</v>
      </c>
      <c r="T10" s="54">
        <v>5.84</v>
      </c>
    </row>
    <row r="11" spans="1:20" ht="13.5" customHeight="1">
      <c r="A11" s="2" t="s">
        <v>16</v>
      </c>
      <c r="B11" s="122" t="s">
        <v>17</v>
      </c>
      <c r="C11" s="83">
        <f t="shared" si="1"/>
        <v>7.4799999999999995</v>
      </c>
      <c r="D11" s="83">
        <f t="shared" si="2"/>
        <v>13.940000000000001</v>
      </c>
      <c r="E11" s="83">
        <f t="shared" si="3"/>
        <v>18.02</v>
      </c>
      <c r="F11" s="90">
        <f t="shared" si="4"/>
        <v>17.26</v>
      </c>
      <c r="G11" s="19">
        <f t="shared" si="0"/>
        <v>56.7</v>
      </c>
      <c r="H11" s="55"/>
      <c r="I11" s="155"/>
      <c r="J11" s="155">
        <v>5.22</v>
      </c>
      <c r="K11" s="155">
        <v>2.26</v>
      </c>
      <c r="L11" s="154">
        <v>2.12</v>
      </c>
      <c r="M11" s="154">
        <v>5.5</v>
      </c>
      <c r="N11" s="154">
        <v>6.32</v>
      </c>
      <c r="O11" s="53">
        <v>6.2</v>
      </c>
      <c r="P11" s="53">
        <v>5.66</v>
      </c>
      <c r="Q11" s="53">
        <v>6.16</v>
      </c>
      <c r="R11" s="54">
        <v>7.02</v>
      </c>
      <c r="S11" s="54">
        <v>5.8</v>
      </c>
      <c r="T11" s="54">
        <v>4.44</v>
      </c>
    </row>
    <row r="12" spans="1:20" ht="13.5" customHeight="1">
      <c r="A12" s="2" t="s">
        <v>18</v>
      </c>
      <c r="B12" s="122" t="s">
        <v>19</v>
      </c>
      <c r="C12" s="83">
        <f t="shared" si="1"/>
        <v>1.44</v>
      </c>
      <c r="D12" s="83">
        <f t="shared" si="2"/>
        <v>8.14</v>
      </c>
      <c r="E12" s="83">
        <f t="shared" si="3"/>
        <v>11</v>
      </c>
      <c r="F12" s="90">
        <f t="shared" si="4"/>
        <v>6.9399999999999995</v>
      </c>
      <c r="G12" s="19">
        <f t="shared" si="0"/>
        <v>27.519999999999996</v>
      </c>
      <c r="H12" s="55"/>
      <c r="I12" s="155"/>
      <c r="J12" s="155">
        <v>0.64</v>
      </c>
      <c r="K12" s="155">
        <v>0.8</v>
      </c>
      <c r="L12" s="154">
        <v>2.62</v>
      </c>
      <c r="M12" s="154">
        <v>2.76</v>
      </c>
      <c r="N12" s="154">
        <v>2.76</v>
      </c>
      <c r="O12" s="53">
        <v>3.2</v>
      </c>
      <c r="P12" s="53">
        <v>3.82</v>
      </c>
      <c r="Q12" s="53">
        <v>3.98</v>
      </c>
      <c r="R12" s="54">
        <v>2.18</v>
      </c>
      <c r="S12" s="54">
        <v>3.16</v>
      </c>
      <c r="T12" s="54">
        <v>1.6</v>
      </c>
    </row>
    <row r="13" spans="1:20" ht="13.5" customHeight="1">
      <c r="A13" s="2" t="s">
        <v>20</v>
      </c>
      <c r="B13" s="122" t="s">
        <v>21</v>
      </c>
      <c r="C13" s="83">
        <f t="shared" si="1"/>
        <v>0</v>
      </c>
      <c r="D13" s="83">
        <f t="shared" si="2"/>
        <v>0</v>
      </c>
      <c r="E13" s="83">
        <f t="shared" si="3"/>
        <v>0</v>
      </c>
      <c r="F13" s="90">
        <f t="shared" si="4"/>
        <v>0</v>
      </c>
      <c r="G13" s="19">
        <f t="shared" si="0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83">
        <f t="shared" si="1"/>
        <v>0</v>
      </c>
      <c r="D14" s="83">
        <f t="shared" si="2"/>
        <v>0</v>
      </c>
      <c r="E14" s="83">
        <f t="shared" si="3"/>
        <v>0</v>
      </c>
      <c r="F14" s="90">
        <f t="shared" si="4"/>
        <v>0</v>
      </c>
      <c r="G14" s="19">
        <f t="shared" si="0"/>
        <v>0</v>
      </c>
      <c r="H14" s="55"/>
      <c r="I14" s="155"/>
      <c r="J14" s="155"/>
      <c r="K14" s="155"/>
      <c r="L14" s="154"/>
      <c r="M14" s="154"/>
      <c r="N14" s="154"/>
      <c r="O14" s="53"/>
      <c r="P14" s="53"/>
      <c r="Q14" s="53"/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83">
        <f t="shared" si="1"/>
        <v>1.6800000000000002</v>
      </c>
      <c r="D15" s="83">
        <f t="shared" si="2"/>
        <v>1.8800000000000001</v>
      </c>
      <c r="E15" s="83">
        <f t="shared" si="3"/>
        <v>0.9</v>
      </c>
      <c r="F15" s="90">
        <f t="shared" si="4"/>
        <v>2.4299999999999997</v>
      </c>
      <c r="G15" s="19">
        <f t="shared" si="0"/>
        <v>6.890000000000001</v>
      </c>
      <c r="H15" s="55"/>
      <c r="I15" s="156">
        <v>1.17</v>
      </c>
      <c r="J15" s="156">
        <v>0.12</v>
      </c>
      <c r="K15" s="156">
        <v>0.39</v>
      </c>
      <c r="L15" s="154">
        <v>0.89</v>
      </c>
      <c r="M15" s="154">
        <v>0.56</v>
      </c>
      <c r="N15" s="154">
        <v>0.43</v>
      </c>
      <c r="O15" s="53">
        <v>0.38</v>
      </c>
      <c r="P15" s="53">
        <v>0.14</v>
      </c>
      <c r="Q15" s="53">
        <v>0.38</v>
      </c>
      <c r="R15" s="54">
        <v>0.36</v>
      </c>
      <c r="S15" s="54">
        <v>1.29</v>
      </c>
      <c r="T15" s="54">
        <v>0.78</v>
      </c>
    </row>
    <row r="16" spans="1:20" ht="13.5" customHeight="1">
      <c r="A16" s="181"/>
      <c r="B16" s="122" t="s">
        <v>86</v>
      </c>
      <c r="C16" s="83">
        <f t="shared" si="1"/>
        <v>0</v>
      </c>
      <c r="D16" s="83">
        <f t="shared" si="2"/>
        <v>0</v>
      </c>
      <c r="E16" s="83">
        <f t="shared" si="3"/>
        <v>0</v>
      </c>
      <c r="F16" s="90">
        <f t="shared" si="4"/>
        <v>0</v>
      </c>
      <c r="G16" s="19">
        <f>SUM(C16:F16)</f>
        <v>0</v>
      </c>
      <c r="H16" s="55"/>
      <c r="I16" s="155"/>
      <c r="J16" s="155"/>
      <c r="K16" s="155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83">
        <f t="shared" si="1"/>
        <v>0</v>
      </c>
      <c r="D17" s="83">
        <f t="shared" si="2"/>
        <v>0</v>
      </c>
      <c r="E17" s="83">
        <f t="shared" si="3"/>
        <v>0</v>
      </c>
      <c r="F17" s="90">
        <f t="shared" si="4"/>
        <v>0</v>
      </c>
      <c r="G17" s="19">
        <f t="shared" si="0"/>
        <v>0</v>
      </c>
      <c r="H17" s="55"/>
      <c r="I17" s="155"/>
      <c r="J17" s="155"/>
      <c r="K17" s="155"/>
      <c r="L17" s="154"/>
      <c r="M17" s="154"/>
      <c r="N17" s="154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83">
        <f t="shared" si="1"/>
        <v>0</v>
      </c>
      <c r="D18" s="83">
        <f t="shared" si="2"/>
        <v>0.58</v>
      </c>
      <c r="E18" s="83">
        <f t="shared" si="3"/>
        <v>1.25</v>
      </c>
      <c r="F18" s="90">
        <f t="shared" si="4"/>
        <v>1.71</v>
      </c>
      <c r="G18" s="19">
        <f t="shared" si="0"/>
        <v>3.54</v>
      </c>
      <c r="H18" s="55"/>
      <c r="I18" s="155"/>
      <c r="J18" s="155"/>
      <c r="K18" s="155"/>
      <c r="L18" s="154"/>
      <c r="M18" s="154"/>
      <c r="N18" s="154">
        <v>0.58</v>
      </c>
      <c r="O18" s="53">
        <v>0.47</v>
      </c>
      <c r="P18" s="53">
        <v>0.78</v>
      </c>
      <c r="Q18" s="53"/>
      <c r="R18" s="54">
        <v>0.61</v>
      </c>
      <c r="S18" s="54"/>
      <c r="T18" s="54">
        <v>1.1</v>
      </c>
    </row>
    <row r="19" spans="1:20" ht="13.5" customHeight="1">
      <c r="A19" s="181"/>
      <c r="B19" s="125" t="s">
        <v>27</v>
      </c>
      <c r="C19" s="83">
        <f t="shared" si="1"/>
        <v>0</v>
      </c>
      <c r="D19" s="83">
        <f t="shared" si="2"/>
        <v>0.28</v>
      </c>
      <c r="E19" s="83">
        <f t="shared" si="3"/>
        <v>0</v>
      </c>
      <c r="F19" s="90">
        <f t="shared" si="4"/>
        <v>0</v>
      </c>
      <c r="G19" s="19">
        <f t="shared" si="0"/>
        <v>0.28</v>
      </c>
      <c r="H19" s="55"/>
      <c r="I19" s="155"/>
      <c r="J19" s="155"/>
      <c r="K19" s="155"/>
      <c r="L19" s="154"/>
      <c r="M19" s="154"/>
      <c r="N19" s="154">
        <v>0.28</v>
      </c>
      <c r="O19" s="53"/>
      <c r="P19" s="53"/>
      <c r="Q19" s="53"/>
      <c r="R19" s="54"/>
      <c r="S19" s="54"/>
      <c r="T19" s="54"/>
    </row>
    <row r="20" spans="1:20" ht="13.5" customHeight="1">
      <c r="A20" s="177"/>
      <c r="B20" s="123" t="s">
        <v>29</v>
      </c>
      <c r="C20" s="83">
        <f t="shared" si="1"/>
        <v>0</v>
      </c>
      <c r="D20" s="83">
        <f t="shared" si="2"/>
        <v>0</v>
      </c>
      <c r="E20" s="83">
        <f t="shared" si="3"/>
        <v>0</v>
      </c>
      <c r="F20" s="90">
        <f t="shared" si="4"/>
        <v>0</v>
      </c>
      <c r="G20" s="19">
        <f t="shared" si="0"/>
        <v>0</v>
      </c>
      <c r="H20" s="55"/>
      <c r="I20" s="155"/>
      <c r="J20" s="155"/>
      <c r="K20" s="155"/>
      <c r="L20" s="154"/>
      <c r="M20" s="154"/>
      <c r="N20" s="154"/>
      <c r="O20" s="53"/>
      <c r="P20" s="53"/>
      <c r="Q20" s="53"/>
      <c r="R20" s="54"/>
      <c r="S20" s="54"/>
      <c r="T20" s="54"/>
    </row>
    <row r="21" spans="1:20" ht="13.5" customHeight="1">
      <c r="A21" s="2" t="s">
        <v>30</v>
      </c>
      <c r="B21" s="11" t="s">
        <v>31</v>
      </c>
      <c r="C21" s="83">
        <f t="shared" si="1"/>
        <v>0</v>
      </c>
      <c r="D21" s="83">
        <f t="shared" si="2"/>
        <v>0</v>
      </c>
      <c r="E21" s="83">
        <f t="shared" si="3"/>
        <v>0</v>
      </c>
      <c r="F21" s="90">
        <f t="shared" si="4"/>
        <v>0</v>
      </c>
      <c r="G21" s="19">
        <f t="shared" si="0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83">
        <f t="shared" si="1"/>
        <v>0</v>
      </c>
      <c r="D22" s="83">
        <f t="shared" si="2"/>
        <v>0</v>
      </c>
      <c r="E22" s="83">
        <f t="shared" si="3"/>
        <v>0</v>
      </c>
      <c r="F22" s="90">
        <f t="shared" si="4"/>
        <v>0</v>
      </c>
      <c r="G22" s="19">
        <f t="shared" si="0"/>
        <v>0</v>
      </c>
      <c r="H22" s="55"/>
      <c r="I22" s="155"/>
      <c r="J22" s="155"/>
      <c r="K22" s="155"/>
      <c r="L22" s="154"/>
      <c r="M22" s="154"/>
      <c r="N22" s="154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83">
        <f t="shared" si="1"/>
        <v>0</v>
      </c>
      <c r="D23" s="83">
        <f t="shared" si="2"/>
        <v>0</v>
      </c>
      <c r="E23" s="83">
        <f t="shared" si="3"/>
        <v>0</v>
      </c>
      <c r="F23" s="90">
        <f t="shared" si="4"/>
        <v>0</v>
      </c>
      <c r="G23" s="19">
        <f t="shared" si="0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83">
        <f t="shared" si="1"/>
        <v>0</v>
      </c>
      <c r="D24" s="83">
        <f t="shared" si="2"/>
        <v>0</v>
      </c>
      <c r="E24" s="83">
        <f t="shared" si="3"/>
        <v>0</v>
      </c>
      <c r="F24" s="90">
        <f t="shared" si="4"/>
        <v>0</v>
      </c>
      <c r="G24" s="19">
        <f t="shared" si="0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83">
        <f t="shared" si="1"/>
        <v>0</v>
      </c>
      <c r="D25" s="83">
        <f t="shared" si="2"/>
        <v>0</v>
      </c>
      <c r="E25" s="83">
        <f t="shared" si="3"/>
        <v>0</v>
      </c>
      <c r="F25" s="90">
        <f t="shared" si="4"/>
        <v>0</v>
      </c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83">
        <f t="shared" si="1"/>
        <v>0</v>
      </c>
      <c r="D26" s="83">
        <f t="shared" si="2"/>
        <v>0</v>
      </c>
      <c r="E26" s="83">
        <f t="shared" si="3"/>
        <v>0</v>
      </c>
      <c r="F26" s="90">
        <f t="shared" si="4"/>
        <v>0</v>
      </c>
      <c r="G26" s="19">
        <f t="shared" si="0"/>
        <v>0</v>
      </c>
      <c r="H26" s="55"/>
      <c r="I26" s="155"/>
      <c r="J26" s="155"/>
      <c r="K26" s="155"/>
      <c r="L26" s="154"/>
      <c r="M26" s="154"/>
      <c r="N26" s="154"/>
      <c r="O26" s="53"/>
      <c r="P26" s="53"/>
      <c r="Q26" s="53"/>
      <c r="R26" s="54"/>
      <c r="S26" s="54"/>
      <c r="T26" s="54"/>
    </row>
    <row r="27" spans="1:20" ht="13.5" customHeight="1">
      <c r="A27" s="178" t="s">
        <v>155</v>
      </c>
      <c r="B27" s="10" t="s">
        <v>42</v>
      </c>
      <c r="C27" s="83">
        <f t="shared" si="1"/>
        <v>0</v>
      </c>
      <c r="D27" s="83">
        <f t="shared" si="2"/>
        <v>0</v>
      </c>
      <c r="E27" s="83">
        <f t="shared" si="3"/>
        <v>0</v>
      </c>
      <c r="F27" s="90">
        <f t="shared" si="4"/>
        <v>0</v>
      </c>
      <c r="G27" s="19">
        <f t="shared" si="0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83">
        <f t="shared" si="1"/>
        <v>0</v>
      </c>
      <c r="D28" s="83">
        <f t="shared" si="2"/>
        <v>0</v>
      </c>
      <c r="E28" s="83">
        <f t="shared" si="3"/>
        <v>0</v>
      </c>
      <c r="F28" s="90">
        <f t="shared" si="4"/>
        <v>0</v>
      </c>
      <c r="G28" s="19">
        <f t="shared" si="0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83">
        <f t="shared" si="1"/>
        <v>0</v>
      </c>
      <c r="D29" s="83">
        <f t="shared" si="2"/>
        <v>0</v>
      </c>
      <c r="E29" s="83">
        <f t="shared" si="3"/>
        <v>0</v>
      </c>
      <c r="F29" s="90">
        <f t="shared" si="4"/>
        <v>0</v>
      </c>
      <c r="G29" s="19">
        <f t="shared" si="0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83">
        <f t="shared" si="1"/>
        <v>0</v>
      </c>
      <c r="D30" s="83">
        <f t="shared" si="2"/>
        <v>0</v>
      </c>
      <c r="E30" s="83">
        <f t="shared" si="3"/>
        <v>0</v>
      </c>
      <c r="F30" s="90">
        <f t="shared" si="4"/>
        <v>0</v>
      </c>
      <c r="G30" s="19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83">
        <f t="shared" si="1"/>
        <v>0</v>
      </c>
      <c r="D31" s="83">
        <f t="shared" si="2"/>
        <v>0</v>
      </c>
      <c r="E31" s="83">
        <f t="shared" si="3"/>
        <v>0</v>
      </c>
      <c r="F31" s="90">
        <f t="shared" si="4"/>
        <v>0</v>
      </c>
      <c r="G31" s="19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83">
        <f t="shared" si="1"/>
        <v>0</v>
      </c>
      <c r="D32" s="83">
        <f t="shared" si="2"/>
        <v>0</v>
      </c>
      <c r="E32" s="83">
        <f t="shared" si="3"/>
        <v>0</v>
      </c>
      <c r="F32" s="90">
        <f t="shared" si="4"/>
        <v>0</v>
      </c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83">
        <f t="shared" si="1"/>
        <v>0</v>
      </c>
      <c r="D33" s="83">
        <f t="shared" si="2"/>
        <v>0</v>
      </c>
      <c r="E33" s="83">
        <f t="shared" si="3"/>
        <v>0</v>
      </c>
      <c r="F33" s="90">
        <f t="shared" si="4"/>
        <v>0</v>
      </c>
      <c r="G33" s="19">
        <f t="shared" si="0"/>
        <v>0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/>
      <c r="S33" s="54"/>
      <c r="T33" s="54"/>
    </row>
    <row r="34" spans="1:20" ht="13.5" customHeight="1">
      <c r="A34" s="176" t="s">
        <v>47</v>
      </c>
      <c r="B34" s="126" t="s">
        <v>88</v>
      </c>
      <c r="C34" s="83">
        <f t="shared" si="1"/>
        <v>0</v>
      </c>
      <c r="D34" s="83">
        <f t="shared" si="2"/>
        <v>0</v>
      </c>
      <c r="E34" s="83">
        <f t="shared" si="3"/>
        <v>0</v>
      </c>
      <c r="F34" s="90">
        <f t="shared" si="4"/>
        <v>0</v>
      </c>
      <c r="G34" s="19">
        <f t="shared" si="0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83">
        <f t="shared" si="1"/>
        <v>0</v>
      </c>
      <c r="D35" s="83">
        <f t="shared" si="2"/>
        <v>0</v>
      </c>
      <c r="E35" s="83">
        <f t="shared" si="3"/>
        <v>0</v>
      </c>
      <c r="F35" s="90">
        <f t="shared" si="4"/>
        <v>0</v>
      </c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83">
        <f t="shared" si="1"/>
        <v>0</v>
      </c>
      <c r="D36" s="83">
        <f t="shared" si="2"/>
        <v>0</v>
      </c>
      <c r="E36" s="83">
        <f t="shared" si="3"/>
        <v>0</v>
      </c>
      <c r="F36" s="90">
        <f t="shared" si="4"/>
        <v>0</v>
      </c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83">
        <f t="shared" si="1"/>
        <v>0</v>
      </c>
      <c r="D37" s="83">
        <f t="shared" si="2"/>
        <v>0</v>
      </c>
      <c r="E37" s="83">
        <f t="shared" si="3"/>
        <v>0</v>
      </c>
      <c r="F37" s="90">
        <f t="shared" si="4"/>
        <v>0</v>
      </c>
      <c r="G37" s="19">
        <f t="shared" si="0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83">
        <f t="shared" si="1"/>
        <v>0</v>
      </c>
      <c r="D38" s="83">
        <f t="shared" si="2"/>
        <v>0</v>
      </c>
      <c r="E38" s="83">
        <f t="shared" si="3"/>
        <v>0</v>
      </c>
      <c r="F38" s="90">
        <f t="shared" si="4"/>
        <v>0</v>
      </c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83">
        <f t="shared" si="1"/>
        <v>0</v>
      </c>
      <c r="D39" s="83">
        <f t="shared" si="2"/>
        <v>0</v>
      </c>
      <c r="E39" s="83">
        <f t="shared" si="3"/>
        <v>0</v>
      </c>
      <c r="F39" s="90">
        <f t="shared" si="4"/>
        <v>0</v>
      </c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83">
        <f t="shared" si="1"/>
        <v>0</v>
      </c>
      <c r="D40" s="83">
        <f t="shared" si="2"/>
        <v>0</v>
      </c>
      <c r="E40" s="83">
        <f t="shared" si="3"/>
        <v>0</v>
      </c>
      <c r="F40" s="90">
        <f t="shared" si="4"/>
        <v>0</v>
      </c>
      <c r="G40" s="19">
        <f t="shared" si="0"/>
        <v>0</v>
      </c>
      <c r="H40" s="55"/>
      <c r="I40" s="155"/>
      <c r="J40" s="155"/>
      <c r="K40" s="155"/>
      <c r="L40" s="154"/>
      <c r="M40" s="154"/>
      <c r="N40" s="154"/>
      <c r="O40" s="53"/>
      <c r="P40" s="53"/>
      <c r="Q40" s="53"/>
      <c r="R40" s="54"/>
      <c r="S40" s="54"/>
      <c r="T40" s="54"/>
    </row>
    <row r="41" spans="1:20" ht="13.5" customHeight="1">
      <c r="A41" s="2" t="s">
        <v>57</v>
      </c>
      <c r="B41" s="122" t="s">
        <v>89</v>
      </c>
      <c r="C41" s="83">
        <f t="shared" si="1"/>
        <v>0</v>
      </c>
      <c r="D41" s="83">
        <f t="shared" si="2"/>
        <v>0</v>
      </c>
      <c r="E41" s="83">
        <f t="shared" si="3"/>
        <v>0</v>
      </c>
      <c r="F41" s="90">
        <f t="shared" si="4"/>
        <v>0</v>
      </c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83">
        <f t="shared" si="1"/>
        <v>0</v>
      </c>
      <c r="D42" s="83">
        <f t="shared" si="2"/>
        <v>0</v>
      </c>
      <c r="E42" s="83">
        <f t="shared" si="3"/>
        <v>0</v>
      </c>
      <c r="F42" s="90">
        <f t="shared" si="4"/>
        <v>0</v>
      </c>
      <c r="G42" s="19">
        <f t="shared" si="0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83">
        <f t="shared" si="1"/>
        <v>0</v>
      </c>
      <c r="D43" s="83">
        <f t="shared" si="2"/>
        <v>0</v>
      </c>
      <c r="E43" s="83">
        <f t="shared" si="3"/>
        <v>0</v>
      </c>
      <c r="F43" s="90">
        <f t="shared" si="4"/>
        <v>0</v>
      </c>
      <c r="G43" s="19">
        <f t="shared" si="0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83">
        <f t="shared" si="1"/>
        <v>0</v>
      </c>
      <c r="D44" s="83">
        <f t="shared" si="2"/>
        <v>0</v>
      </c>
      <c r="E44" s="83">
        <f t="shared" si="3"/>
        <v>0</v>
      </c>
      <c r="F44" s="90">
        <f t="shared" si="4"/>
        <v>0</v>
      </c>
      <c r="G44" s="19">
        <f t="shared" si="0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83">
        <f t="shared" si="1"/>
        <v>0</v>
      </c>
      <c r="D45" s="83">
        <f t="shared" si="2"/>
        <v>0</v>
      </c>
      <c r="E45" s="83">
        <f t="shared" si="3"/>
        <v>0</v>
      </c>
      <c r="F45" s="90">
        <f t="shared" si="4"/>
        <v>0</v>
      </c>
      <c r="G45" s="19">
        <f t="shared" si="0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83">
        <f t="shared" si="1"/>
        <v>2.42</v>
      </c>
      <c r="D46" s="83">
        <f t="shared" si="2"/>
        <v>2.8800000000000003</v>
      </c>
      <c r="E46" s="83">
        <f t="shared" si="3"/>
        <v>1.02</v>
      </c>
      <c r="F46" s="90">
        <f t="shared" si="4"/>
        <v>4.16</v>
      </c>
      <c r="G46" s="19">
        <f t="shared" si="0"/>
        <v>10.48</v>
      </c>
      <c r="H46" s="55"/>
      <c r="I46" s="155"/>
      <c r="J46" s="155">
        <v>1.16</v>
      </c>
      <c r="K46" s="155">
        <v>1.26</v>
      </c>
      <c r="L46" s="154">
        <v>1.04</v>
      </c>
      <c r="M46" s="154">
        <v>1.16</v>
      </c>
      <c r="N46" s="154">
        <v>0.68</v>
      </c>
      <c r="O46" s="53"/>
      <c r="P46" s="53">
        <v>1.02</v>
      </c>
      <c r="Q46" s="53"/>
      <c r="R46" s="54">
        <v>1.24</v>
      </c>
      <c r="S46" s="54">
        <v>1.76</v>
      </c>
      <c r="T46" s="54">
        <v>1.16</v>
      </c>
    </row>
    <row r="47" spans="1:20" ht="13.5" customHeight="1">
      <c r="A47" s="93" t="s">
        <v>144</v>
      </c>
      <c r="B47" s="11" t="s">
        <v>95</v>
      </c>
      <c r="C47" s="83">
        <f t="shared" si="1"/>
        <v>0</v>
      </c>
      <c r="D47" s="83">
        <f t="shared" si="2"/>
        <v>0</v>
      </c>
      <c r="E47" s="83">
        <f t="shared" si="3"/>
        <v>0</v>
      </c>
      <c r="F47" s="90">
        <f t="shared" si="4"/>
        <v>0</v>
      </c>
      <c r="G47" s="19">
        <f t="shared" si="0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83">
        <f t="shared" si="1"/>
        <v>0</v>
      </c>
      <c r="D48" s="83">
        <f t="shared" si="2"/>
        <v>0</v>
      </c>
      <c r="E48" s="83">
        <f t="shared" si="3"/>
        <v>0</v>
      </c>
      <c r="F48" s="90">
        <f t="shared" si="4"/>
        <v>0</v>
      </c>
      <c r="G48" s="19">
        <f t="shared" si="0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83">
        <f t="shared" si="1"/>
        <v>0</v>
      </c>
      <c r="D49" s="83">
        <f t="shared" si="2"/>
        <v>0</v>
      </c>
      <c r="E49" s="83">
        <f t="shared" si="3"/>
        <v>0</v>
      </c>
      <c r="F49" s="90">
        <f t="shared" si="4"/>
        <v>0</v>
      </c>
      <c r="G49" s="19">
        <f t="shared" si="0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83">
        <f t="shared" si="1"/>
        <v>0</v>
      </c>
      <c r="D50" s="83">
        <f t="shared" si="2"/>
        <v>0</v>
      </c>
      <c r="E50" s="83">
        <f t="shared" si="3"/>
        <v>0</v>
      </c>
      <c r="F50" s="90">
        <f t="shared" si="4"/>
        <v>0</v>
      </c>
      <c r="G50" s="19">
        <f t="shared" si="0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83">
        <f t="shared" si="1"/>
        <v>0</v>
      </c>
      <c r="D51" s="83">
        <f t="shared" si="2"/>
        <v>0</v>
      </c>
      <c r="E51" s="83">
        <f t="shared" si="3"/>
        <v>0</v>
      </c>
      <c r="F51" s="90">
        <f t="shared" si="4"/>
        <v>0</v>
      </c>
      <c r="G51" s="19">
        <f t="shared" si="0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83"/>
      <c r="D52" s="83"/>
      <c r="E52" s="83"/>
      <c r="F52" s="90"/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83"/>
      <c r="D53" s="83"/>
      <c r="E53" s="83"/>
      <c r="F53" s="90"/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83">
        <f t="shared" si="1"/>
        <v>0</v>
      </c>
      <c r="D54" s="83">
        <f t="shared" si="2"/>
        <v>0</v>
      </c>
      <c r="E54" s="83">
        <f t="shared" si="3"/>
        <v>0</v>
      </c>
      <c r="F54" s="90">
        <f t="shared" si="4"/>
        <v>0</v>
      </c>
      <c r="G54" s="19">
        <f t="shared" si="0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3.5" customHeight="1">
      <c r="A55" s="15" t="s">
        <v>61</v>
      </c>
      <c r="B55" s="14"/>
      <c r="C55" s="129">
        <f>SUM(C6:C20,C22:C23,C25:C26,C32:C41,C48)</f>
        <v>28.520000000000003</v>
      </c>
      <c r="D55" s="129">
        <f>SUM(D6:D20,D22:D23,D25:D26,D32:D41,D48)</f>
        <v>62.04</v>
      </c>
      <c r="E55" s="129">
        <f>SUM(E6:E20,E22:E23,E25:E26,E32:E41,E48)</f>
        <v>64.35</v>
      </c>
      <c r="F55" s="129">
        <f>SUM(F6:F20,F22:F23,F25:F26,F32:F41,F48)</f>
        <v>68.52</v>
      </c>
      <c r="G55" s="129">
        <f>SUM(G6:G20,G22:G23,G25:G26,G32:G41,G48)</f>
        <v>223.42999999999995</v>
      </c>
      <c r="H55" s="129">
        <f aca="true" t="shared" si="5" ref="H55:T55">SUM(H6:H20,H22:H23,H25:H26,H32:H41,H48)</f>
        <v>0</v>
      </c>
      <c r="I55" s="129">
        <f t="shared" si="5"/>
        <v>9.31</v>
      </c>
      <c r="J55" s="129">
        <f t="shared" si="5"/>
        <v>14.019999999999998</v>
      </c>
      <c r="K55" s="129">
        <f t="shared" si="5"/>
        <v>5.1899999999999995</v>
      </c>
      <c r="L55" s="129">
        <f t="shared" si="5"/>
        <v>16.770000000000003</v>
      </c>
      <c r="M55" s="129">
        <f t="shared" si="5"/>
        <v>24.099999999999998</v>
      </c>
      <c r="N55" s="129">
        <f t="shared" si="5"/>
        <v>21.17</v>
      </c>
      <c r="O55" s="129">
        <f t="shared" si="5"/>
        <v>21.349999999999998</v>
      </c>
      <c r="P55" s="129">
        <f t="shared" si="5"/>
        <v>20.380000000000003</v>
      </c>
      <c r="Q55" s="129">
        <f t="shared" si="5"/>
        <v>22.619999999999997</v>
      </c>
      <c r="R55" s="129">
        <f t="shared" si="5"/>
        <v>24.07</v>
      </c>
      <c r="S55" s="129">
        <f t="shared" si="5"/>
        <v>21.29</v>
      </c>
      <c r="T55" s="129">
        <f t="shared" si="5"/>
        <v>23.160000000000004</v>
      </c>
      <c r="U55" s="74">
        <f>SUM(C55:T55)</f>
        <v>670.2899999999998</v>
      </c>
    </row>
    <row r="56" spans="1:20" ht="13.5" customHeight="1">
      <c r="A56" s="93" t="s">
        <v>140</v>
      </c>
      <c r="B56" s="91" t="s">
        <v>62</v>
      </c>
      <c r="C56" s="109">
        <f>SUM(I56:K56)</f>
        <v>1376.22</v>
      </c>
      <c r="D56" s="109">
        <f>SUM(L56:N56)</f>
        <v>1431.02</v>
      </c>
      <c r="E56" s="109">
        <f>SUM(O56:Q56)</f>
        <v>1502.94</v>
      </c>
      <c r="F56" s="109">
        <f>SUM(R56:T56)</f>
        <v>1428.5</v>
      </c>
      <c r="G56" s="110">
        <f>SUM(C56:F56)</f>
        <v>5738.68</v>
      </c>
      <c r="H56" s="107"/>
      <c r="I56" s="108">
        <v>471.16</v>
      </c>
      <c r="J56" s="108">
        <v>409.36</v>
      </c>
      <c r="K56" s="108">
        <v>495.7</v>
      </c>
      <c r="L56" s="108">
        <v>495.72</v>
      </c>
      <c r="M56" s="108">
        <v>472</v>
      </c>
      <c r="N56" s="108">
        <v>463.3</v>
      </c>
      <c r="O56" s="108">
        <v>500.54</v>
      </c>
      <c r="P56" s="108">
        <v>515.82</v>
      </c>
      <c r="Q56" s="108">
        <v>486.58</v>
      </c>
      <c r="R56" s="108">
        <v>493.74</v>
      </c>
      <c r="S56" s="108">
        <v>463.38</v>
      </c>
      <c r="T56" s="108">
        <v>471.38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107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</row>
    <row r="58" spans="1:21" ht="13.5" customHeight="1">
      <c r="A58" s="15" t="s">
        <v>75</v>
      </c>
      <c r="B58" s="16"/>
      <c r="C58" s="104">
        <f>SUM(C6:C51,C56)</f>
        <v>1407.16</v>
      </c>
      <c r="D58" s="104">
        <f>SUM(D6:D51,D56)</f>
        <v>1495.94</v>
      </c>
      <c r="E58" s="104">
        <f>SUM(E6:E51,E56)</f>
        <v>1568.31</v>
      </c>
      <c r="F58" s="104">
        <f>SUM(F6:F51,F56)</f>
        <v>1501.18</v>
      </c>
      <c r="G58" s="104">
        <f>SUM(C58:F58)</f>
        <v>5972.59</v>
      </c>
      <c r="H58" s="55"/>
      <c r="I58" s="105">
        <f>SUM(I55:I57)</f>
        <v>480.47</v>
      </c>
      <c r="J58" s="105">
        <f aca="true" t="shared" si="6" ref="J58:T58">SUM(J55:J57)</f>
        <v>423.38</v>
      </c>
      <c r="K58" s="105">
        <f t="shared" si="6"/>
        <v>500.89</v>
      </c>
      <c r="L58" s="105">
        <f t="shared" si="6"/>
        <v>512.49</v>
      </c>
      <c r="M58" s="105">
        <f t="shared" si="6"/>
        <v>496.1</v>
      </c>
      <c r="N58" s="105">
        <f t="shared" si="6"/>
        <v>484.47</v>
      </c>
      <c r="O58" s="105">
        <f t="shared" si="6"/>
        <v>521.89</v>
      </c>
      <c r="P58" s="105">
        <f t="shared" si="6"/>
        <v>536.2</v>
      </c>
      <c r="Q58" s="105">
        <f t="shared" si="6"/>
        <v>509.2</v>
      </c>
      <c r="R58" s="105">
        <f t="shared" si="6"/>
        <v>517.8100000000001</v>
      </c>
      <c r="S58" s="105">
        <f t="shared" si="6"/>
        <v>484.67</v>
      </c>
      <c r="T58" s="105">
        <f t="shared" si="6"/>
        <v>494.54</v>
      </c>
      <c r="U58" s="131">
        <f>SUM(C58:T58)</f>
        <v>17907.289999999997</v>
      </c>
    </row>
    <row r="59" spans="1:21" ht="13.5" customHeight="1">
      <c r="A59" s="2" t="s">
        <v>63</v>
      </c>
      <c r="B59" s="2"/>
      <c r="C59" s="7">
        <f>C55/C58</f>
        <v>0.020267773387532335</v>
      </c>
      <c r="D59" s="7">
        <f>D55/D58</f>
        <v>0.04147225156089148</v>
      </c>
      <c r="E59" s="7">
        <f>E55/E58</f>
        <v>0.04103142873539032</v>
      </c>
      <c r="F59" s="7">
        <f>F55/F58</f>
        <v>0.045644093313260234</v>
      </c>
      <c r="G59" s="7">
        <f>G55/G58</f>
        <v>0.03740923117106648</v>
      </c>
      <c r="H59" s="55"/>
      <c r="I59" s="63">
        <f aca="true" t="shared" si="7" ref="I59:T59">I55/I58</f>
        <v>0.01937686015776219</v>
      </c>
      <c r="J59" s="63">
        <f t="shared" si="7"/>
        <v>0.03311445982332656</v>
      </c>
      <c r="K59" s="63">
        <f t="shared" si="7"/>
        <v>0.01036155642955539</v>
      </c>
      <c r="L59" s="63">
        <f t="shared" si="7"/>
        <v>0.0327225897090675</v>
      </c>
      <c r="M59" s="63">
        <f t="shared" si="7"/>
        <v>0.04857891554122152</v>
      </c>
      <c r="N59" s="63">
        <f t="shared" si="7"/>
        <v>0.04369723615497348</v>
      </c>
      <c r="O59" s="63">
        <f t="shared" si="7"/>
        <v>0.04090900381306405</v>
      </c>
      <c r="P59" s="63">
        <f t="shared" si="7"/>
        <v>0.03800820589332339</v>
      </c>
      <c r="Q59" s="63">
        <f t="shared" si="7"/>
        <v>0.04442262372348782</v>
      </c>
      <c r="R59" s="63">
        <f t="shared" si="7"/>
        <v>0.04648423166798632</v>
      </c>
      <c r="S59" s="63">
        <f t="shared" si="7"/>
        <v>0.043926795551612434</v>
      </c>
      <c r="T59" s="63">
        <f t="shared" si="7"/>
        <v>0.0468313988757229</v>
      </c>
      <c r="U59" s="149">
        <f>U55/U58</f>
        <v>0.03743112441916113</v>
      </c>
    </row>
    <row r="61" spans="9:20" ht="12.75">
      <c r="I61" s="74">
        <f>SUM(I6:I54,I56)</f>
        <v>480.47</v>
      </c>
      <c r="J61" s="74">
        <f aca="true" t="shared" si="8" ref="J61:T61">SUM(J6:J54,J56)</f>
        <v>424.54</v>
      </c>
      <c r="K61" s="74">
        <f t="shared" si="8"/>
        <v>502.15</v>
      </c>
      <c r="L61" s="74">
        <f t="shared" si="8"/>
        <v>513.53</v>
      </c>
      <c r="M61" s="74">
        <f t="shared" si="8"/>
        <v>497.26</v>
      </c>
      <c r="N61" s="74">
        <f t="shared" si="8"/>
        <v>485.15000000000003</v>
      </c>
      <c r="O61" s="74">
        <f t="shared" si="8"/>
        <v>521.89</v>
      </c>
      <c r="P61" s="74">
        <f t="shared" si="8"/>
        <v>537.22</v>
      </c>
      <c r="Q61" s="74">
        <f t="shared" si="8"/>
        <v>509.2</v>
      </c>
      <c r="R61" s="74">
        <f t="shared" si="8"/>
        <v>519.05</v>
      </c>
      <c r="S61" s="74">
        <f t="shared" si="8"/>
        <v>486.43</v>
      </c>
      <c r="T61" s="74">
        <f t="shared" si="8"/>
        <v>495.7</v>
      </c>
    </row>
  </sheetData>
  <sheetProtection/>
  <mergeCells count="9">
    <mergeCell ref="A32:A33"/>
    <mergeCell ref="A15:A16"/>
    <mergeCell ref="A34:A35"/>
    <mergeCell ref="A36:A37"/>
    <mergeCell ref="A27:A31"/>
    <mergeCell ref="A6:A7"/>
    <mergeCell ref="A9:A10"/>
    <mergeCell ref="A17:A20"/>
    <mergeCell ref="A25: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pane ySplit="825" topLeftCell="BM1" activePane="bottomLeft" state="split"/>
      <selection pane="topLeft" activeCell="A1" sqref="A1:IV7"/>
      <selection pane="bottomLeft" activeCell="R13" sqref="R13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71875" style="0" customWidth="1"/>
    <col min="9" max="10" width="7.28125" style="0" customWidth="1"/>
    <col min="11" max="11" width="7.140625" style="0" customWidth="1"/>
    <col min="12" max="17" width="6.7109375" style="0" customWidth="1"/>
    <col min="18" max="20" width="8.28125" style="0" bestFit="1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113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102</v>
      </c>
      <c r="O3" s="2" t="s">
        <v>103</v>
      </c>
      <c r="P3" s="2" t="s">
        <v>104</v>
      </c>
      <c r="Q3" s="2" t="s">
        <v>105</v>
      </c>
      <c r="R3" s="2" t="s">
        <v>106</v>
      </c>
      <c r="S3" s="2" t="s">
        <v>107</v>
      </c>
      <c r="T3" s="2" t="s">
        <v>108</v>
      </c>
    </row>
    <row r="4" spans="1:8" ht="13.5" customHeight="1">
      <c r="A4" s="2"/>
      <c r="B4" s="2"/>
      <c r="C4" s="2"/>
      <c r="D4" s="3"/>
      <c r="E4" s="2"/>
      <c r="F4" s="2"/>
      <c r="G4" s="18"/>
      <c r="H4" s="55"/>
    </row>
    <row r="5" spans="1:8" ht="13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3.5" customHeight="1">
      <c r="A6" s="176" t="s">
        <v>8</v>
      </c>
      <c r="B6" s="122" t="s">
        <v>9</v>
      </c>
      <c r="C6" s="22"/>
      <c r="D6" s="22"/>
      <c r="E6" s="22"/>
      <c r="F6" s="23"/>
      <c r="G6" s="19">
        <f aca="true" t="shared" si="0" ref="G6:G54">SUM(C6:F6)</f>
        <v>0</v>
      </c>
      <c r="H6" s="55"/>
      <c r="I6" s="50"/>
      <c r="J6" s="50"/>
      <c r="K6" s="50"/>
      <c r="L6" s="51"/>
      <c r="M6" s="51"/>
      <c r="N6" s="51"/>
      <c r="O6" s="53"/>
      <c r="P6" s="53"/>
      <c r="Q6" s="53"/>
      <c r="R6" s="54"/>
      <c r="S6" s="54"/>
      <c r="T6" s="54"/>
    </row>
    <row r="7" spans="1:20" ht="13.5" customHeight="1">
      <c r="A7" s="177"/>
      <c r="B7" s="122" t="s">
        <v>10</v>
      </c>
      <c r="C7" s="22"/>
      <c r="D7" s="22"/>
      <c r="E7" s="22"/>
      <c r="F7" s="23"/>
      <c r="G7" s="19">
        <f t="shared" si="0"/>
        <v>0</v>
      </c>
      <c r="H7" s="55"/>
      <c r="I7" s="50"/>
      <c r="J7" s="50"/>
      <c r="K7" s="50"/>
      <c r="L7" s="51"/>
      <c r="M7" s="51"/>
      <c r="N7" s="51"/>
      <c r="O7" s="53"/>
      <c r="P7" s="53"/>
      <c r="Q7" s="53"/>
      <c r="R7" s="54"/>
      <c r="S7" s="54"/>
      <c r="T7" s="54"/>
    </row>
    <row r="8" spans="1:20" ht="13.5" customHeight="1">
      <c r="A8" s="2" t="s">
        <v>11</v>
      </c>
      <c r="B8" s="122" t="s">
        <v>12</v>
      </c>
      <c r="C8" s="22"/>
      <c r="D8" s="22"/>
      <c r="E8" s="22"/>
      <c r="F8" s="23"/>
      <c r="G8" s="19">
        <f t="shared" si="0"/>
        <v>0</v>
      </c>
      <c r="H8" s="55"/>
      <c r="I8" s="50"/>
      <c r="J8" s="50"/>
      <c r="K8" s="50"/>
      <c r="L8" s="51"/>
      <c r="M8" s="51"/>
      <c r="N8" s="51"/>
      <c r="O8" s="53"/>
      <c r="P8" s="53"/>
      <c r="Q8" s="53"/>
      <c r="R8" s="54"/>
      <c r="S8" s="54"/>
      <c r="T8" s="54"/>
    </row>
    <row r="9" spans="1:20" ht="13.5" customHeight="1">
      <c r="A9" s="176" t="s">
        <v>13</v>
      </c>
      <c r="B9" s="122" t="s">
        <v>14</v>
      </c>
      <c r="C9" s="24">
        <f>SUM(I9:K9)</f>
        <v>1.4200000000000002</v>
      </c>
      <c r="D9" s="31">
        <f>SUM(L9:N9)</f>
        <v>0.6200000000000001</v>
      </c>
      <c r="E9" s="31">
        <f>SUM(O9:Q9)</f>
        <v>0.8999999999999999</v>
      </c>
      <c r="F9" s="84">
        <f>SUM(R9:T9)</f>
        <v>0.5800000000000001</v>
      </c>
      <c r="G9" s="19">
        <f t="shared" si="0"/>
        <v>3.52</v>
      </c>
      <c r="H9" s="55"/>
      <c r="I9" s="50">
        <v>0.09</v>
      </c>
      <c r="J9" s="50">
        <v>0.21</v>
      </c>
      <c r="K9" s="50">
        <v>1.12</v>
      </c>
      <c r="L9" s="51">
        <v>0.16</v>
      </c>
      <c r="M9" s="51">
        <v>0.26</v>
      </c>
      <c r="N9" s="51">
        <v>0.2</v>
      </c>
      <c r="O9" s="53">
        <v>0.32</v>
      </c>
      <c r="P9" s="53">
        <v>0.4</v>
      </c>
      <c r="Q9" s="53">
        <v>0.18</v>
      </c>
      <c r="R9" s="54">
        <v>0.38</v>
      </c>
      <c r="S9" s="54">
        <v>0.2</v>
      </c>
      <c r="T9" s="54"/>
    </row>
    <row r="10" spans="1:20" ht="13.5" customHeight="1">
      <c r="A10" s="177"/>
      <c r="B10" s="122" t="s">
        <v>15</v>
      </c>
      <c r="C10" s="24"/>
      <c r="D10" s="31"/>
      <c r="E10" s="31"/>
      <c r="F10" s="84"/>
      <c r="G10" s="19">
        <f t="shared" si="0"/>
        <v>0</v>
      </c>
      <c r="H10" s="55"/>
      <c r="I10" s="50"/>
      <c r="J10" s="50"/>
      <c r="K10" s="50"/>
      <c r="L10" s="51"/>
      <c r="M10" s="51"/>
      <c r="N10" s="51"/>
      <c r="O10" s="53"/>
      <c r="P10" s="53"/>
      <c r="Q10" s="53"/>
      <c r="R10" s="54"/>
      <c r="S10" s="54"/>
      <c r="T10" s="54"/>
    </row>
    <row r="11" spans="1:20" ht="13.5" customHeight="1">
      <c r="A11" s="2" t="s">
        <v>16</v>
      </c>
      <c r="B11" s="122" t="s">
        <v>17</v>
      </c>
      <c r="C11" s="24">
        <f>SUM(I11:K11)</f>
        <v>0</v>
      </c>
      <c r="D11" s="22">
        <f>SUM(L11:N11)</f>
        <v>0</v>
      </c>
      <c r="E11" s="22">
        <f>SUM(O11:Q11)</f>
        <v>0</v>
      </c>
      <c r="F11" s="23">
        <f>SUM(R11:T11)</f>
        <v>0.3</v>
      </c>
      <c r="G11" s="19">
        <f t="shared" si="0"/>
        <v>0.3</v>
      </c>
      <c r="H11" s="55"/>
      <c r="I11" s="50"/>
      <c r="J11" s="50"/>
      <c r="K11" s="50"/>
      <c r="L11" s="51"/>
      <c r="M11" s="51"/>
      <c r="N11" s="51"/>
      <c r="O11" s="53"/>
      <c r="P11" s="53"/>
      <c r="Q11" s="53"/>
      <c r="R11" s="54">
        <v>0.3</v>
      </c>
      <c r="S11" s="54"/>
      <c r="T11" s="54"/>
    </row>
    <row r="12" spans="1:20" ht="13.5" customHeight="1">
      <c r="A12" s="2" t="s">
        <v>18</v>
      </c>
      <c r="B12" s="122" t="s">
        <v>19</v>
      </c>
      <c r="C12" s="24">
        <f>SUM(I12:K12)</f>
        <v>0.23000000000000004</v>
      </c>
      <c r="D12" s="31">
        <f>SUM(L12:N12)</f>
        <v>0.48</v>
      </c>
      <c r="E12" s="22">
        <f>SUM(O12:Q12)</f>
        <v>0.9199999999999999</v>
      </c>
      <c r="F12" s="23">
        <f>SUM(R12:T12)</f>
        <v>0.79</v>
      </c>
      <c r="G12" s="19">
        <f t="shared" si="0"/>
        <v>2.42</v>
      </c>
      <c r="H12" s="55"/>
      <c r="I12" s="50">
        <v>0.05</v>
      </c>
      <c r="J12" s="50">
        <v>0.1</v>
      </c>
      <c r="K12" s="50">
        <v>0.08</v>
      </c>
      <c r="L12" s="51">
        <v>0.16</v>
      </c>
      <c r="M12" s="51">
        <v>0.32</v>
      </c>
      <c r="N12" s="51">
        <v>0</v>
      </c>
      <c r="O12" s="53">
        <v>0.4</v>
      </c>
      <c r="P12" s="53">
        <v>0.32</v>
      </c>
      <c r="Q12" s="53">
        <v>0.2</v>
      </c>
      <c r="R12" s="54">
        <v>0.545</v>
      </c>
      <c r="S12" s="54">
        <v>0.175</v>
      </c>
      <c r="T12" s="54">
        <v>0.07</v>
      </c>
    </row>
    <row r="13" spans="1:20" ht="13.5" customHeight="1">
      <c r="A13" s="2" t="s">
        <v>20</v>
      </c>
      <c r="B13" s="122" t="s">
        <v>21</v>
      </c>
      <c r="C13" s="24"/>
      <c r="D13" s="22"/>
      <c r="E13" s="22"/>
      <c r="F13" s="23"/>
      <c r="G13" s="19">
        <f t="shared" si="0"/>
        <v>0</v>
      </c>
      <c r="H13" s="55"/>
      <c r="I13" s="50"/>
      <c r="J13" s="50"/>
      <c r="K13" s="50"/>
      <c r="L13" s="51"/>
      <c r="M13" s="51"/>
      <c r="N13" s="51"/>
      <c r="O13" s="53"/>
      <c r="P13" s="53"/>
      <c r="Q13" s="53"/>
      <c r="R13" s="54"/>
      <c r="S13" s="54"/>
      <c r="T13" s="54"/>
    </row>
    <row r="14" spans="1:20" ht="13.5" customHeight="1">
      <c r="A14" s="2" t="s">
        <v>22</v>
      </c>
      <c r="B14" s="122" t="s">
        <v>23</v>
      </c>
      <c r="C14" s="24"/>
      <c r="D14" s="22"/>
      <c r="E14" s="22"/>
      <c r="F14" s="23"/>
      <c r="G14" s="19">
        <f t="shared" si="0"/>
        <v>0</v>
      </c>
      <c r="H14" s="55"/>
      <c r="I14" s="50"/>
      <c r="J14" s="50"/>
      <c r="K14" s="50"/>
      <c r="L14" s="51"/>
      <c r="M14" s="51"/>
      <c r="N14" s="51"/>
      <c r="O14" s="53"/>
      <c r="P14" s="53"/>
      <c r="Q14" s="53"/>
      <c r="R14" s="54"/>
      <c r="S14" s="54"/>
      <c r="T14" s="54"/>
    </row>
    <row r="15" spans="1:20" ht="13.5" customHeight="1">
      <c r="A15" s="176" t="s">
        <v>24</v>
      </c>
      <c r="B15" s="122" t="s">
        <v>25</v>
      </c>
      <c r="C15" s="24"/>
      <c r="D15" s="22"/>
      <c r="E15" s="22"/>
      <c r="F15" s="23"/>
      <c r="G15" s="19">
        <f t="shared" si="0"/>
        <v>0</v>
      </c>
      <c r="H15" s="55"/>
      <c r="I15" s="85">
        <v>0.04</v>
      </c>
      <c r="J15" s="85">
        <v>0.044</v>
      </c>
      <c r="K15" s="85">
        <v>0.055</v>
      </c>
      <c r="L15" s="51">
        <v>0.174</v>
      </c>
      <c r="M15" s="51">
        <v>0.039</v>
      </c>
      <c r="N15" s="51">
        <v>0.139</v>
      </c>
      <c r="O15" s="53">
        <v>0.036</v>
      </c>
      <c r="P15" s="53">
        <v>0.083</v>
      </c>
      <c r="Q15" s="53">
        <v>0.11</v>
      </c>
      <c r="R15" s="54">
        <v>0.049</v>
      </c>
      <c r="S15" s="54">
        <v>0.136</v>
      </c>
      <c r="T15" s="54">
        <v>0.081</v>
      </c>
    </row>
    <row r="16" spans="1:20" ht="13.5" customHeight="1">
      <c r="A16" s="177"/>
      <c r="B16" s="122" t="s">
        <v>86</v>
      </c>
      <c r="C16" s="24"/>
      <c r="D16" s="32"/>
      <c r="E16" s="32"/>
      <c r="F16" s="33"/>
      <c r="G16" s="19">
        <f t="shared" si="0"/>
        <v>0</v>
      </c>
      <c r="H16" s="55"/>
      <c r="I16" s="50"/>
      <c r="J16" s="50"/>
      <c r="K16" s="50"/>
      <c r="L16" s="51"/>
      <c r="M16" s="51"/>
      <c r="N16" s="51"/>
      <c r="O16" s="53"/>
      <c r="P16" s="53"/>
      <c r="Q16" s="53"/>
      <c r="R16" s="54"/>
      <c r="S16" s="54"/>
      <c r="T16" s="54"/>
    </row>
    <row r="17" spans="1:20" ht="13.5" customHeight="1">
      <c r="A17" s="176" t="s">
        <v>26</v>
      </c>
      <c r="B17" s="124" t="s">
        <v>76</v>
      </c>
      <c r="C17" s="24"/>
      <c r="D17" s="32"/>
      <c r="E17" s="32"/>
      <c r="F17" s="33"/>
      <c r="G17" s="19">
        <f t="shared" si="0"/>
        <v>0</v>
      </c>
      <c r="H17" s="55"/>
      <c r="I17" s="50"/>
      <c r="J17" s="50"/>
      <c r="K17" s="50"/>
      <c r="L17" s="51"/>
      <c r="M17" s="51"/>
      <c r="N17" s="51"/>
      <c r="O17" s="53"/>
      <c r="P17" s="53"/>
      <c r="Q17" s="53"/>
      <c r="R17" s="54"/>
      <c r="S17" s="54"/>
      <c r="T17" s="54"/>
    </row>
    <row r="18" spans="1:20" ht="13.5" customHeight="1">
      <c r="A18" s="181"/>
      <c r="B18" s="125" t="s">
        <v>28</v>
      </c>
      <c r="C18" s="24">
        <f aca="true" t="shared" si="1" ref="C18:C24">SUM(I18:K18)</f>
        <v>0</v>
      </c>
      <c r="D18" s="32"/>
      <c r="E18" s="32"/>
      <c r="F18" s="25"/>
      <c r="G18" s="19">
        <f t="shared" si="0"/>
        <v>0</v>
      </c>
      <c r="H18" s="55"/>
      <c r="I18" s="50"/>
      <c r="J18" s="50"/>
      <c r="K18" s="50"/>
      <c r="L18" s="51"/>
      <c r="M18" s="51"/>
      <c r="N18" s="51"/>
      <c r="O18" s="53"/>
      <c r="P18" s="53"/>
      <c r="Q18" s="53"/>
      <c r="R18" s="54"/>
      <c r="S18" s="54"/>
      <c r="T18" s="54"/>
    </row>
    <row r="19" spans="1:20" ht="13.5" customHeight="1">
      <c r="A19" s="181"/>
      <c r="B19" s="125" t="s">
        <v>27</v>
      </c>
      <c r="C19" s="24">
        <f t="shared" si="1"/>
        <v>0</v>
      </c>
      <c r="D19" s="34"/>
      <c r="E19" s="34"/>
      <c r="F19" s="28"/>
      <c r="G19" s="19">
        <f t="shared" si="0"/>
        <v>0</v>
      </c>
      <c r="H19" s="55"/>
      <c r="I19" s="50"/>
      <c r="J19" s="50"/>
      <c r="K19" s="50"/>
      <c r="L19" s="51"/>
      <c r="M19" s="51"/>
      <c r="N19" s="51"/>
      <c r="O19" s="53"/>
      <c r="P19" s="53"/>
      <c r="Q19" s="53"/>
      <c r="R19" s="54"/>
      <c r="S19" s="54"/>
      <c r="T19" s="54"/>
    </row>
    <row r="20" spans="1:20" ht="13.5" customHeight="1">
      <c r="A20" s="177"/>
      <c r="B20" s="123" t="s">
        <v>29</v>
      </c>
      <c r="C20" s="24">
        <f t="shared" si="1"/>
        <v>0</v>
      </c>
      <c r="D20" s="22"/>
      <c r="E20" s="22"/>
      <c r="F20" s="23"/>
      <c r="G20" s="19">
        <f t="shared" si="0"/>
        <v>0</v>
      </c>
      <c r="H20" s="55"/>
      <c r="I20" s="50"/>
      <c r="J20" s="50"/>
      <c r="K20" s="50"/>
      <c r="L20" s="51"/>
      <c r="M20" s="51"/>
      <c r="N20" s="51"/>
      <c r="O20" s="53"/>
      <c r="P20" s="53"/>
      <c r="Q20" s="53"/>
      <c r="R20" s="54"/>
      <c r="S20" s="54"/>
      <c r="T20" s="54"/>
    </row>
    <row r="21" spans="1:20" ht="13.5" customHeight="1">
      <c r="A21" s="2" t="s">
        <v>30</v>
      </c>
      <c r="B21" s="11" t="s">
        <v>31</v>
      </c>
      <c r="C21" s="24">
        <f t="shared" si="1"/>
        <v>0</v>
      </c>
      <c r="D21" s="22">
        <f>SUM(L21:N21)</f>
        <v>0</v>
      </c>
      <c r="E21" s="22">
        <f>SUM(O21:Q21)</f>
        <v>0</v>
      </c>
      <c r="F21" s="23">
        <f>SUM(R21:T21)</f>
        <v>0</v>
      </c>
      <c r="G21" s="19">
        <f>SUM(C21:F21)</f>
        <v>0</v>
      </c>
      <c r="H21" s="55"/>
      <c r="I21" s="50"/>
      <c r="J21" s="50"/>
      <c r="K21" s="50"/>
      <c r="L21" s="51"/>
      <c r="M21" s="51"/>
      <c r="N21" s="51"/>
      <c r="O21" s="53"/>
      <c r="P21" s="53"/>
      <c r="Q21" s="53"/>
      <c r="R21" s="54"/>
      <c r="S21" s="54"/>
      <c r="T21" s="54"/>
    </row>
    <row r="22" spans="1:20" ht="13.5" customHeight="1">
      <c r="A22" s="2" t="s">
        <v>32</v>
      </c>
      <c r="B22" s="122" t="s">
        <v>87</v>
      </c>
      <c r="C22" s="24">
        <f t="shared" si="1"/>
        <v>0</v>
      </c>
      <c r="D22" s="22"/>
      <c r="E22" s="22"/>
      <c r="F22" s="23"/>
      <c r="G22" s="19">
        <f t="shared" si="0"/>
        <v>0</v>
      </c>
      <c r="H22" s="55"/>
      <c r="I22" s="50"/>
      <c r="J22" s="50"/>
      <c r="K22" s="50"/>
      <c r="L22" s="51"/>
      <c r="M22" s="51"/>
      <c r="N22" s="51"/>
      <c r="O22" s="53"/>
      <c r="P22" s="53"/>
      <c r="Q22" s="53"/>
      <c r="R22" s="54"/>
      <c r="S22" s="54"/>
      <c r="T22" s="54"/>
    </row>
    <row r="23" spans="1:20" ht="13.5" customHeight="1">
      <c r="A23" s="2" t="s">
        <v>33</v>
      </c>
      <c r="B23" s="122" t="s">
        <v>34</v>
      </c>
      <c r="C23" s="24">
        <f t="shared" si="1"/>
        <v>0</v>
      </c>
      <c r="D23" s="22"/>
      <c r="E23" s="22"/>
      <c r="F23" s="23"/>
      <c r="G23" s="19">
        <f t="shared" si="0"/>
        <v>0</v>
      </c>
      <c r="H23" s="55"/>
      <c r="I23" s="50"/>
      <c r="J23" s="50"/>
      <c r="K23" s="50"/>
      <c r="L23" s="51"/>
      <c r="M23" s="51"/>
      <c r="N23" s="51"/>
      <c r="O23" s="53"/>
      <c r="P23" s="53"/>
      <c r="Q23" s="53"/>
      <c r="R23" s="54"/>
      <c r="S23" s="54"/>
      <c r="T23" s="54"/>
    </row>
    <row r="24" spans="1:20" ht="13.5" customHeight="1">
      <c r="A24" s="2" t="s">
        <v>35</v>
      </c>
      <c r="B24" s="11" t="s">
        <v>36</v>
      </c>
      <c r="C24" s="24">
        <f t="shared" si="1"/>
        <v>0</v>
      </c>
      <c r="D24" s="22"/>
      <c r="E24" s="22"/>
      <c r="F24" s="23"/>
      <c r="G24" s="19">
        <f t="shared" si="0"/>
        <v>0</v>
      </c>
      <c r="H24" s="55"/>
      <c r="I24" s="50"/>
      <c r="J24" s="50"/>
      <c r="K24" s="50"/>
      <c r="L24" s="51"/>
      <c r="M24" s="51"/>
      <c r="N24" s="51"/>
      <c r="O24" s="53"/>
      <c r="P24" s="53"/>
      <c r="Q24" s="53"/>
      <c r="R24" s="54"/>
      <c r="S24" s="54"/>
      <c r="T24" s="54"/>
    </row>
    <row r="25" spans="1:20" ht="13.5" customHeight="1">
      <c r="A25" s="176" t="s">
        <v>37</v>
      </c>
      <c r="B25" s="122" t="s">
        <v>38</v>
      </c>
      <c r="C25" s="24"/>
      <c r="D25" s="22"/>
      <c r="E25" s="22"/>
      <c r="F25" s="23"/>
      <c r="G25" s="19">
        <f t="shared" si="0"/>
        <v>0</v>
      </c>
      <c r="H25" s="55"/>
      <c r="I25" s="50"/>
      <c r="J25" s="50"/>
      <c r="K25" s="50"/>
      <c r="L25" s="51"/>
      <c r="M25" s="51"/>
      <c r="N25" s="51"/>
      <c r="O25" s="53"/>
      <c r="P25" s="53"/>
      <c r="Q25" s="53"/>
      <c r="R25" s="54"/>
      <c r="S25" s="54"/>
      <c r="T25" s="54"/>
    </row>
    <row r="26" spans="1:20" ht="13.5" customHeight="1">
      <c r="A26" s="177"/>
      <c r="B26" s="122" t="s">
        <v>39</v>
      </c>
      <c r="C26" s="24"/>
      <c r="D26" s="22"/>
      <c r="E26" s="22"/>
      <c r="F26" s="23"/>
      <c r="G26" s="19">
        <f t="shared" si="0"/>
        <v>0</v>
      </c>
      <c r="H26" s="55"/>
      <c r="I26" s="50"/>
      <c r="J26" s="50"/>
      <c r="K26" s="50"/>
      <c r="L26" s="51"/>
      <c r="M26" s="51"/>
      <c r="N26" s="51"/>
      <c r="O26" s="53"/>
      <c r="P26" s="53"/>
      <c r="Q26" s="53"/>
      <c r="R26" s="54"/>
      <c r="S26" s="54"/>
      <c r="T26" s="54"/>
    </row>
    <row r="27" spans="1:20" ht="13.5" customHeight="1">
      <c r="A27" s="178" t="s">
        <v>155</v>
      </c>
      <c r="B27" s="10" t="s">
        <v>42</v>
      </c>
      <c r="C27" s="24"/>
      <c r="D27" s="22"/>
      <c r="E27" s="22"/>
      <c r="F27" s="23"/>
      <c r="G27" s="19">
        <f t="shared" si="0"/>
        <v>0</v>
      </c>
      <c r="H27" s="55"/>
      <c r="I27" s="50"/>
      <c r="J27" s="50"/>
      <c r="K27" s="50"/>
      <c r="L27" s="51"/>
      <c r="M27" s="51"/>
      <c r="N27" s="51"/>
      <c r="O27" s="53"/>
      <c r="P27" s="53"/>
      <c r="Q27" s="53"/>
      <c r="R27" s="54"/>
      <c r="S27" s="54"/>
      <c r="T27" s="54"/>
    </row>
    <row r="28" spans="1:20" ht="13.5" customHeight="1">
      <c r="A28" s="179"/>
      <c r="B28" s="12" t="s">
        <v>43</v>
      </c>
      <c r="C28" s="24"/>
      <c r="D28" s="22"/>
      <c r="E28" s="22"/>
      <c r="F28" s="23"/>
      <c r="G28" s="19">
        <f t="shared" si="0"/>
        <v>0</v>
      </c>
      <c r="H28" s="55"/>
      <c r="I28" s="50"/>
      <c r="J28" s="50"/>
      <c r="K28" s="50"/>
      <c r="L28" s="51"/>
      <c r="M28" s="51"/>
      <c r="N28" s="51"/>
      <c r="O28" s="53"/>
      <c r="P28" s="53"/>
      <c r="Q28" s="53"/>
      <c r="R28" s="54"/>
      <c r="S28" s="54"/>
      <c r="T28" s="54"/>
    </row>
    <row r="29" spans="1:20" ht="13.5" customHeight="1">
      <c r="A29" s="179"/>
      <c r="B29" s="10" t="s">
        <v>40</v>
      </c>
      <c r="C29" s="24"/>
      <c r="D29" s="22"/>
      <c r="E29" s="22"/>
      <c r="F29" s="23"/>
      <c r="G29" s="19">
        <f t="shared" si="0"/>
        <v>0</v>
      </c>
      <c r="H29" s="55"/>
      <c r="I29" s="50"/>
      <c r="J29" s="50"/>
      <c r="K29" s="50"/>
      <c r="L29" s="51"/>
      <c r="M29" s="51"/>
      <c r="N29" s="51"/>
      <c r="O29" s="53"/>
      <c r="P29" s="53"/>
      <c r="Q29" s="53"/>
      <c r="R29" s="54"/>
      <c r="S29" s="54"/>
      <c r="T29" s="54"/>
    </row>
    <row r="30" spans="1:20" ht="13.5" customHeight="1">
      <c r="A30" s="179"/>
      <c r="B30" s="12" t="s">
        <v>43</v>
      </c>
      <c r="C30" s="24"/>
      <c r="D30" s="22"/>
      <c r="E30" s="22"/>
      <c r="F30" s="23"/>
      <c r="G30" s="19">
        <f t="shared" si="0"/>
        <v>0</v>
      </c>
      <c r="H30" s="55"/>
      <c r="I30" s="50"/>
      <c r="J30" s="50"/>
      <c r="K30" s="50"/>
      <c r="L30" s="51"/>
      <c r="M30" s="51"/>
      <c r="N30" s="51"/>
      <c r="O30" s="53"/>
      <c r="P30" s="53"/>
      <c r="Q30" s="53"/>
      <c r="R30" s="54"/>
      <c r="S30" s="54"/>
      <c r="T30" s="54"/>
    </row>
    <row r="31" spans="1:20" ht="13.5" customHeight="1">
      <c r="A31" s="180"/>
      <c r="B31" s="11" t="s">
        <v>41</v>
      </c>
      <c r="C31" s="24"/>
      <c r="D31" s="35"/>
      <c r="E31" s="35"/>
      <c r="F31" s="38"/>
      <c r="G31" s="19">
        <f t="shared" si="0"/>
        <v>0</v>
      </c>
      <c r="H31" s="55"/>
      <c r="I31" s="50"/>
      <c r="J31" s="50"/>
      <c r="K31" s="50"/>
      <c r="L31" s="51"/>
      <c r="M31" s="51"/>
      <c r="N31" s="51"/>
      <c r="O31" s="53"/>
      <c r="P31" s="53"/>
      <c r="Q31" s="53"/>
      <c r="R31" s="54"/>
      <c r="S31" s="54"/>
      <c r="T31" s="54"/>
    </row>
    <row r="32" spans="1:20" ht="13.5" customHeight="1">
      <c r="A32" s="176" t="s">
        <v>44</v>
      </c>
      <c r="B32" s="122" t="s">
        <v>45</v>
      </c>
      <c r="C32" s="24"/>
      <c r="D32" s="22"/>
      <c r="E32" s="22"/>
      <c r="F32" s="23"/>
      <c r="G32" s="19">
        <f t="shared" si="0"/>
        <v>0</v>
      </c>
      <c r="H32" s="55"/>
      <c r="I32" s="50"/>
      <c r="J32" s="50"/>
      <c r="K32" s="50"/>
      <c r="L32" s="51"/>
      <c r="M32" s="51"/>
      <c r="N32" s="51"/>
      <c r="O32" s="53"/>
      <c r="P32" s="53"/>
      <c r="Q32" s="53"/>
      <c r="R32" s="54"/>
      <c r="S32" s="54"/>
      <c r="T32" s="54"/>
    </row>
    <row r="33" spans="1:20" ht="13.5" customHeight="1">
      <c r="A33" s="177"/>
      <c r="B33" s="122" t="s">
        <v>46</v>
      </c>
      <c r="C33" s="24">
        <f>SUM(I33:K33)</f>
        <v>0</v>
      </c>
      <c r="D33" s="22">
        <f>SUM(L33:N33)</f>
        <v>0</v>
      </c>
      <c r="E33" s="22">
        <f>SUM(O33:Q33)</f>
        <v>0</v>
      </c>
      <c r="F33" s="23">
        <f>SUM(R33:T33)</f>
        <v>0.01</v>
      </c>
      <c r="G33" s="19">
        <f>SUM(C33:F33)</f>
        <v>0.01</v>
      </c>
      <c r="H33" s="55"/>
      <c r="I33" s="50"/>
      <c r="J33" s="50"/>
      <c r="K33" s="50"/>
      <c r="L33" s="51"/>
      <c r="M33" s="51"/>
      <c r="N33" s="51"/>
      <c r="O33" s="53"/>
      <c r="P33" s="53"/>
      <c r="Q33" s="53"/>
      <c r="R33" s="54">
        <v>0.01</v>
      </c>
      <c r="S33" s="54"/>
      <c r="T33" s="54"/>
    </row>
    <row r="34" spans="1:20" ht="13.5" customHeight="1">
      <c r="A34" s="176" t="s">
        <v>47</v>
      </c>
      <c r="B34" s="126" t="s">
        <v>88</v>
      </c>
      <c r="C34" s="24"/>
      <c r="D34" s="22"/>
      <c r="E34" s="22"/>
      <c r="F34" s="23"/>
      <c r="G34" s="19">
        <f t="shared" si="0"/>
        <v>0</v>
      </c>
      <c r="H34" s="55"/>
      <c r="I34" s="50"/>
      <c r="J34" s="50"/>
      <c r="K34" s="50"/>
      <c r="L34" s="51"/>
      <c r="M34" s="51"/>
      <c r="N34" s="51"/>
      <c r="O34" s="53"/>
      <c r="P34" s="53"/>
      <c r="Q34" s="53"/>
      <c r="R34" s="54"/>
      <c r="S34" s="54"/>
      <c r="T34" s="54"/>
    </row>
    <row r="35" spans="1:20" ht="13.5" customHeight="1">
      <c r="A35" s="177"/>
      <c r="B35" s="127" t="s">
        <v>48</v>
      </c>
      <c r="C35" s="24"/>
      <c r="D35" s="22"/>
      <c r="E35" s="22"/>
      <c r="F35" s="23"/>
      <c r="G35" s="19">
        <f t="shared" si="0"/>
        <v>0</v>
      </c>
      <c r="H35" s="55"/>
      <c r="I35" s="50"/>
      <c r="J35" s="50"/>
      <c r="K35" s="50"/>
      <c r="L35" s="51"/>
      <c r="M35" s="51"/>
      <c r="N35" s="51"/>
      <c r="O35" s="53"/>
      <c r="P35" s="53"/>
      <c r="Q35" s="53"/>
      <c r="R35" s="54"/>
      <c r="S35" s="54"/>
      <c r="T35" s="54"/>
    </row>
    <row r="36" spans="1:20" ht="13.5" customHeight="1">
      <c r="A36" s="176" t="s">
        <v>49</v>
      </c>
      <c r="B36" s="122" t="s">
        <v>50</v>
      </c>
      <c r="C36" s="24"/>
      <c r="D36" s="22"/>
      <c r="E36" s="22"/>
      <c r="F36" s="23"/>
      <c r="G36" s="19">
        <f t="shared" si="0"/>
        <v>0</v>
      </c>
      <c r="H36" s="55"/>
      <c r="I36" s="50"/>
      <c r="J36" s="50"/>
      <c r="K36" s="50"/>
      <c r="L36" s="51"/>
      <c r="M36" s="51"/>
      <c r="N36" s="51"/>
      <c r="O36" s="53"/>
      <c r="P36" s="53"/>
      <c r="Q36" s="53"/>
      <c r="R36" s="54"/>
      <c r="S36" s="54"/>
      <c r="T36" s="54"/>
    </row>
    <row r="37" spans="1:20" ht="13.5" customHeight="1">
      <c r="A37" s="177"/>
      <c r="B37" s="122" t="s">
        <v>51</v>
      </c>
      <c r="C37" s="24">
        <f>SUM(I37:K37)</f>
        <v>0</v>
      </c>
      <c r="D37" s="22">
        <f>SUM(L37:N37)</f>
        <v>0</v>
      </c>
      <c r="E37" s="22">
        <f>SUM(O37:Q37)</f>
        <v>0</v>
      </c>
      <c r="F37" s="23">
        <f>SUM(R37:T37)</f>
        <v>0</v>
      </c>
      <c r="G37" s="19">
        <f t="shared" si="0"/>
        <v>0</v>
      </c>
      <c r="H37" s="55"/>
      <c r="I37" s="50"/>
      <c r="J37" s="50"/>
      <c r="K37" s="50"/>
      <c r="L37" s="51"/>
      <c r="M37" s="51"/>
      <c r="N37" s="51"/>
      <c r="O37" s="53"/>
      <c r="P37" s="53"/>
      <c r="Q37" s="53"/>
      <c r="R37" s="54"/>
      <c r="S37" s="54"/>
      <c r="T37" s="54"/>
    </row>
    <row r="38" spans="1:20" ht="13.5" customHeight="1">
      <c r="A38" s="5" t="s">
        <v>52</v>
      </c>
      <c r="B38" s="122" t="s">
        <v>54</v>
      </c>
      <c r="C38" s="24"/>
      <c r="D38" s="22"/>
      <c r="E38" s="22"/>
      <c r="F38" s="23"/>
      <c r="G38" s="19">
        <f t="shared" si="0"/>
        <v>0</v>
      </c>
      <c r="H38" s="55"/>
      <c r="I38" s="50"/>
      <c r="J38" s="50"/>
      <c r="K38" s="50"/>
      <c r="L38" s="51"/>
      <c r="M38" s="51"/>
      <c r="N38" s="51"/>
      <c r="O38" s="53"/>
      <c r="P38" s="53"/>
      <c r="Q38" s="53"/>
      <c r="R38" s="54"/>
      <c r="S38" s="54"/>
      <c r="T38" s="54"/>
    </row>
    <row r="39" spans="1:20" ht="13.5" customHeight="1">
      <c r="A39" s="4" t="s">
        <v>53</v>
      </c>
      <c r="B39" s="122" t="s">
        <v>55</v>
      </c>
      <c r="C39" s="24"/>
      <c r="D39" s="22"/>
      <c r="E39" s="22"/>
      <c r="F39" s="23"/>
      <c r="G39" s="19">
        <f t="shared" si="0"/>
        <v>0</v>
      </c>
      <c r="H39" s="55"/>
      <c r="I39" s="50"/>
      <c r="J39" s="50"/>
      <c r="K39" s="50"/>
      <c r="L39" s="51"/>
      <c r="M39" s="51"/>
      <c r="N39" s="51"/>
      <c r="O39" s="53"/>
      <c r="P39" s="53"/>
      <c r="Q39" s="53"/>
      <c r="R39" s="54"/>
      <c r="S39" s="54"/>
      <c r="T39" s="54"/>
    </row>
    <row r="40" spans="1:20" ht="13.5" customHeight="1">
      <c r="A40" s="2" t="s">
        <v>56</v>
      </c>
      <c r="B40" s="122" t="s">
        <v>58</v>
      </c>
      <c r="C40" s="24"/>
      <c r="D40" s="22"/>
      <c r="E40" s="22"/>
      <c r="F40" s="23"/>
      <c r="G40" s="19">
        <f t="shared" si="0"/>
        <v>0</v>
      </c>
      <c r="H40" s="55"/>
      <c r="I40" s="50"/>
      <c r="J40" s="50"/>
      <c r="K40" s="50"/>
      <c r="L40" s="51"/>
      <c r="M40" s="51">
        <v>0.1</v>
      </c>
      <c r="N40" s="51"/>
      <c r="O40" s="53"/>
      <c r="P40" s="53">
        <v>0.06</v>
      </c>
      <c r="Q40" s="53"/>
      <c r="R40" s="54"/>
      <c r="S40" s="54">
        <v>0.03</v>
      </c>
      <c r="T40" s="54"/>
    </row>
    <row r="41" spans="1:20" ht="13.5" customHeight="1">
      <c r="A41" s="2" t="s">
        <v>57</v>
      </c>
      <c r="B41" s="122" t="s">
        <v>89</v>
      </c>
      <c r="C41" s="24"/>
      <c r="D41" s="22"/>
      <c r="E41" s="22"/>
      <c r="F41" s="23"/>
      <c r="G41" s="19">
        <f t="shared" si="0"/>
        <v>0</v>
      </c>
      <c r="H41" s="55"/>
      <c r="I41" s="50"/>
      <c r="J41" s="50"/>
      <c r="K41" s="50"/>
      <c r="L41" s="51"/>
      <c r="M41" s="51"/>
      <c r="N41" s="51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22"/>
      <c r="D42" s="22"/>
      <c r="E42" s="22"/>
      <c r="F42" s="23"/>
      <c r="G42" s="19">
        <f t="shared" si="0"/>
        <v>0</v>
      </c>
      <c r="H42" s="55"/>
      <c r="I42" s="50"/>
      <c r="J42" s="50"/>
      <c r="K42" s="50"/>
      <c r="L42" s="51"/>
      <c r="M42" s="51"/>
      <c r="N42" s="51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22"/>
      <c r="D43" s="22"/>
      <c r="E43" s="22"/>
      <c r="F43" s="23"/>
      <c r="G43" s="19">
        <f t="shared" si="0"/>
        <v>0</v>
      </c>
      <c r="H43" s="55"/>
      <c r="I43" s="50"/>
      <c r="J43" s="50"/>
      <c r="K43" s="50"/>
      <c r="L43" s="51"/>
      <c r="M43" s="51"/>
      <c r="N43" s="51"/>
      <c r="O43" s="53"/>
      <c r="P43" s="53"/>
      <c r="Q43" s="53"/>
      <c r="R43" s="54"/>
      <c r="S43" s="54"/>
      <c r="T43" s="54"/>
    </row>
    <row r="44" spans="1:20" ht="22.5" customHeight="1">
      <c r="A44" s="96" t="s">
        <v>142</v>
      </c>
      <c r="B44" s="97" t="s">
        <v>130</v>
      </c>
      <c r="C44" s="22"/>
      <c r="D44" s="22"/>
      <c r="E44" s="22"/>
      <c r="F44" s="23"/>
      <c r="G44" s="19">
        <f t="shared" si="0"/>
        <v>0</v>
      </c>
      <c r="H44" s="55"/>
      <c r="I44" s="50"/>
      <c r="J44" s="50"/>
      <c r="K44" s="50"/>
      <c r="L44" s="51"/>
      <c r="M44" s="51"/>
      <c r="N44" s="51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22"/>
      <c r="D45" s="22"/>
      <c r="E45" s="22"/>
      <c r="F45" s="23"/>
      <c r="G45" s="19">
        <f t="shared" si="0"/>
        <v>0</v>
      </c>
      <c r="H45" s="55"/>
      <c r="I45" s="50"/>
      <c r="J45" s="50"/>
      <c r="K45" s="50"/>
      <c r="L45" s="51"/>
      <c r="M45" s="51"/>
      <c r="N45" s="51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22"/>
      <c r="D46" s="22"/>
      <c r="E46" s="22"/>
      <c r="F46" s="23"/>
      <c r="G46" s="19">
        <f t="shared" si="0"/>
        <v>0</v>
      </c>
      <c r="H46" s="55"/>
      <c r="I46" s="50"/>
      <c r="J46" s="50">
        <v>1.68</v>
      </c>
      <c r="K46" s="50"/>
      <c r="L46" s="51"/>
      <c r="M46" s="51"/>
      <c r="N46" s="51"/>
      <c r="O46" s="53"/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22"/>
      <c r="D47" s="22"/>
      <c r="E47" s="22"/>
      <c r="F47" s="23"/>
      <c r="G47" s="19">
        <f t="shared" si="0"/>
        <v>0</v>
      </c>
      <c r="H47" s="55"/>
      <c r="I47" s="50"/>
      <c r="J47" s="50"/>
      <c r="K47" s="50"/>
      <c r="L47" s="51"/>
      <c r="M47" s="51"/>
      <c r="N47" s="51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22"/>
      <c r="D48" s="22"/>
      <c r="E48" s="22"/>
      <c r="F48" s="23"/>
      <c r="G48" s="19">
        <f t="shared" si="0"/>
        <v>0</v>
      </c>
      <c r="H48" s="55"/>
      <c r="I48" s="50"/>
      <c r="J48" s="50"/>
      <c r="K48" s="50"/>
      <c r="L48" s="51"/>
      <c r="M48" s="51"/>
      <c r="N48" s="51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22"/>
      <c r="D49" s="22"/>
      <c r="E49" s="22"/>
      <c r="F49" s="23"/>
      <c r="G49" s="19">
        <f t="shared" si="0"/>
        <v>0</v>
      </c>
      <c r="H49" s="55"/>
      <c r="I49" s="50"/>
      <c r="J49" s="50"/>
      <c r="K49" s="50"/>
      <c r="L49" s="51"/>
      <c r="M49" s="51"/>
      <c r="N49" s="51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22"/>
      <c r="D50" s="22"/>
      <c r="E50" s="22"/>
      <c r="F50" s="23"/>
      <c r="G50" s="19">
        <f t="shared" si="0"/>
        <v>0</v>
      </c>
      <c r="H50" s="55"/>
      <c r="I50" s="50"/>
      <c r="J50" s="50"/>
      <c r="K50" s="50"/>
      <c r="L50" s="51"/>
      <c r="M50" s="51"/>
      <c r="N50" s="51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22"/>
      <c r="D51" s="22"/>
      <c r="E51" s="22"/>
      <c r="F51" s="23"/>
      <c r="G51" s="19">
        <f t="shared" si="0"/>
        <v>0</v>
      </c>
      <c r="H51" s="55"/>
      <c r="I51" s="50"/>
      <c r="J51" s="50"/>
      <c r="K51" s="50"/>
      <c r="L51" s="51"/>
      <c r="M51" s="51"/>
      <c r="N51" s="51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22"/>
      <c r="D52" s="22"/>
      <c r="E52" s="22"/>
      <c r="F52" s="23"/>
      <c r="G52" s="19"/>
      <c r="H52" s="55"/>
      <c r="I52" s="50"/>
      <c r="J52" s="50"/>
      <c r="K52" s="50"/>
      <c r="L52" s="51"/>
      <c r="M52" s="51"/>
      <c r="N52" s="51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22"/>
      <c r="D53" s="22"/>
      <c r="E53" s="22"/>
      <c r="F53" s="23"/>
      <c r="G53" s="19"/>
      <c r="H53" s="55"/>
      <c r="I53" s="50"/>
      <c r="J53" s="50"/>
      <c r="K53" s="50"/>
      <c r="L53" s="51"/>
      <c r="M53" s="51"/>
      <c r="N53" s="51"/>
      <c r="O53" s="53"/>
      <c r="P53" s="53"/>
      <c r="Q53" s="53"/>
      <c r="R53" s="54"/>
      <c r="S53" s="54"/>
      <c r="T53" s="54"/>
    </row>
    <row r="54" spans="1:20" ht="13.5" customHeight="1">
      <c r="A54" s="2" t="s">
        <v>59</v>
      </c>
      <c r="B54" s="13" t="s">
        <v>60</v>
      </c>
      <c r="C54" s="31"/>
      <c r="D54" s="22"/>
      <c r="E54" s="22"/>
      <c r="F54" s="23"/>
      <c r="G54" s="19">
        <f t="shared" si="0"/>
        <v>0</v>
      </c>
      <c r="H54" s="55"/>
      <c r="I54" s="50"/>
      <c r="J54" s="50"/>
      <c r="K54" s="50"/>
      <c r="L54" s="51"/>
      <c r="M54" s="51"/>
      <c r="N54" s="51"/>
      <c r="O54" s="53"/>
      <c r="P54" s="53"/>
      <c r="Q54" s="53"/>
      <c r="R54" s="54"/>
      <c r="S54" s="54"/>
      <c r="T54" s="54"/>
    </row>
    <row r="55" spans="1:21" ht="13.5" customHeight="1">
      <c r="A55" s="15" t="s">
        <v>61</v>
      </c>
      <c r="B55" s="14"/>
      <c r="C55" s="129">
        <f>SUM(C6:C20,C22:C23,C25:C26,C32:C41,C48)</f>
        <v>1.6500000000000001</v>
      </c>
      <c r="D55" s="129">
        <f>SUM(D6:D20,D22:D23,D25:D26,D32:D41,D48)</f>
        <v>1.1</v>
      </c>
      <c r="E55" s="129">
        <f>SUM(E6:E20,E22:E23,E25:E26,E32:E41,E48)</f>
        <v>1.8199999999999998</v>
      </c>
      <c r="F55" s="129">
        <f>SUM(F6:F20,F22:F23,F25:F26,F32:F41,F48)</f>
        <v>1.6800000000000002</v>
      </c>
      <c r="G55" s="129">
        <f>SUM(G6:G20,G22:G23,G25:G26,G32:G41,G48)</f>
        <v>6.25</v>
      </c>
      <c r="H55" s="129">
        <f aca="true" t="shared" si="2" ref="H55:T55">SUM(H6:H20,H22:H23,H25:H26,H32:H41,H48)</f>
        <v>0</v>
      </c>
      <c r="I55" s="129">
        <f t="shared" si="2"/>
        <v>0.18000000000000002</v>
      </c>
      <c r="J55" s="129">
        <f t="shared" si="2"/>
        <v>0.354</v>
      </c>
      <c r="K55" s="129">
        <f t="shared" si="2"/>
        <v>1.2550000000000001</v>
      </c>
      <c r="L55" s="129">
        <f t="shared" si="2"/>
        <v>0.494</v>
      </c>
      <c r="M55" s="129">
        <f t="shared" si="2"/>
        <v>0.7190000000000001</v>
      </c>
      <c r="N55" s="129">
        <f t="shared" si="2"/>
        <v>0.339</v>
      </c>
      <c r="O55" s="129">
        <f t="shared" si="2"/>
        <v>0.756</v>
      </c>
      <c r="P55" s="129">
        <f t="shared" si="2"/>
        <v>0.863</v>
      </c>
      <c r="Q55" s="129">
        <f t="shared" si="2"/>
        <v>0.49</v>
      </c>
      <c r="R55" s="129">
        <f t="shared" si="2"/>
        <v>1.284</v>
      </c>
      <c r="S55" s="129">
        <f t="shared" si="2"/>
        <v>0.541</v>
      </c>
      <c r="T55" s="129">
        <f t="shared" si="2"/>
        <v>0.15100000000000002</v>
      </c>
      <c r="U55" s="74"/>
    </row>
    <row r="56" spans="1:20" ht="13.5" customHeight="1">
      <c r="A56" s="93" t="s">
        <v>140</v>
      </c>
      <c r="B56" s="91" t="s">
        <v>62</v>
      </c>
      <c r="C56" s="109">
        <f>SUM(I56:K56)</f>
        <v>74.17999999999999</v>
      </c>
      <c r="D56" s="109">
        <f>SUM(L56:N56)</f>
        <v>77.52</v>
      </c>
      <c r="E56" s="109">
        <f>SUM(O56:Q56)</f>
        <v>81.8</v>
      </c>
      <c r="F56" s="109">
        <f>SUM(R56:T56)</f>
        <v>74.48</v>
      </c>
      <c r="G56" s="110">
        <f>SUM(C56:F56)</f>
        <v>307.98</v>
      </c>
      <c r="H56" s="55"/>
      <c r="I56" s="113">
        <v>22.66</v>
      </c>
      <c r="J56" s="113">
        <v>25.28</v>
      </c>
      <c r="K56" s="113">
        <v>26.24</v>
      </c>
      <c r="L56" s="113">
        <v>28.46</v>
      </c>
      <c r="M56" s="113">
        <v>23.76</v>
      </c>
      <c r="N56" s="113">
        <v>25.3</v>
      </c>
      <c r="O56" s="113">
        <v>29.04</v>
      </c>
      <c r="P56" s="113">
        <v>28.52</v>
      </c>
      <c r="Q56" s="113">
        <v>24.24</v>
      </c>
      <c r="R56" s="113">
        <v>27.4</v>
      </c>
      <c r="S56" s="113">
        <v>20.64</v>
      </c>
      <c r="T56" s="113">
        <v>26.44</v>
      </c>
    </row>
    <row r="57" spans="1:20" ht="13.5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1" ht="13.5" customHeight="1">
      <c r="A58" s="15" t="s">
        <v>75</v>
      </c>
      <c r="B58" s="16"/>
      <c r="C58" s="104">
        <f>SUM(C6:C51,C56)</f>
        <v>75.83</v>
      </c>
      <c r="D58" s="104">
        <f>SUM(D6:D51,D56)</f>
        <v>78.61999999999999</v>
      </c>
      <c r="E58" s="104">
        <f>SUM(E6:E51,E56)</f>
        <v>83.61999999999999</v>
      </c>
      <c r="F58" s="104">
        <f>SUM(F6:F51,F56)</f>
        <v>76.16000000000001</v>
      </c>
      <c r="G58" s="104">
        <f>SUM(C58:F58)</f>
        <v>314.23</v>
      </c>
      <c r="H58" s="55"/>
      <c r="I58" s="43">
        <f>SUM(I55:I57)</f>
        <v>22.84</v>
      </c>
      <c r="J58" s="43">
        <f aca="true" t="shared" si="3" ref="J58:T58">SUM(J55:J57)</f>
        <v>25.634</v>
      </c>
      <c r="K58" s="43">
        <f t="shared" si="3"/>
        <v>27.494999999999997</v>
      </c>
      <c r="L58" s="43">
        <f t="shared" si="3"/>
        <v>28.954</v>
      </c>
      <c r="M58" s="43">
        <f t="shared" si="3"/>
        <v>24.479000000000003</v>
      </c>
      <c r="N58" s="43">
        <f t="shared" si="3"/>
        <v>25.639</v>
      </c>
      <c r="O58" s="43">
        <f t="shared" si="3"/>
        <v>29.796</v>
      </c>
      <c r="P58" s="43">
        <f t="shared" si="3"/>
        <v>29.383</v>
      </c>
      <c r="Q58" s="43">
        <f t="shared" si="3"/>
        <v>24.729999999999997</v>
      </c>
      <c r="R58" s="43">
        <f t="shared" si="3"/>
        <v>28.683999999999997</v>
      </c>
      <c r="S58" s="43">
        <f t="shared" si="3"/>
        <v>21.181</v>
      </c>
      <c r="T58" s="43">
        <f t="shared" si="3"/>
        <v>26.591</v>
      </c>
      <c r="U58" s="131"/>
    </row>
    <row r="59" spans="1:22" ht="13.5" customHeight="1">
      <c r="A59" s="2" t="s">
        <v>63</v>
      </c>
      <c r="B59" s="2"/>
      <c r="C59" s="7">
        <f>C55/C58</f>
        <v>0.021759198206514573</v>
      </c>
      <c r="D59" s="7">
        <f>D55/D58</f>
        <v>0.013991350801322822</v>
      </c>
      <c r="E59" s="7">
        <f>E55/E58</f>
        <v>0.021765127959818227</v>
      </c>
      <c r="F59" s="7">
        <f>F55/F58</f>
        <v>0.022058823529411763</v>
      </c>
      <c r="G59" s="7">
        <f>G55/G58</f>
        <v>0.0198898895713331</v>
      </c>
      <c r="H59" s="55"/>
      <c r="I59" s="63">
        <f aca="true" t="shared" si="4" ref="I59:T59">I55/I58</f>
        <v>0.007880910683012261</v>
      </c>
      <c r="J59" s="63">
        <f t="shared" si="4"/>
        <v>0.013809783880783334</v>
      </c>
      <c r="K59" s="63">
        <f t="shared" si="4"/>
        <v>0.04564466266593927</v>
      </c>
      <c r="L59" s="63">
        <f t="shared" si="4"/>
        <v>0.017061545900393726</v>
      </c>
      <c r="M59" s="63">
        <f t="shared" si="4"/>
        <v>0.02937211487397361</v>
      </c>
      <c r="N59" s="63">
        <f t="shared" si="4"/>
        <v>0.013222044541518782</v>
      </c>
      <c r="O59" s="63">
        <f t="shared" si="4"/>
        <v>0.02537253322593637</v>
      </c>
      <c r="P59" s="63">
        <f t="shared" si="4"/>
        <v>0.029370724568628118</v>
      </c>
      <c r="Q59" s="63">
        <f t="shared" si="4"/>
        <v>0.019813991103922363</v>
      </c>
      <c r="R59" s="63">
        <f t="shared" si="4"/>
        <v>0.04476363129270674</v>
      </c>
      <c r="S59" s="63">
        <f t="shared" si="4"/>
        <v>0.02554175912374298</v>
      </c>
      <c r="T59" s="63">
        <f t="shared" si="4"/>
        <v>0.00567861306457072</v>
      </c>
      <c r="U59" s="153"/>
      <c r="V59" s="139"/>
    </row>
    <row r="60" ht="12.75">
      <c r="H60" s="62"/>
    </row>
    <row r="61" spans="3:20" ht="12.75">
      <c r="C61" s="130"/>
      <c r="H61" s="62"/>
      <c r="I61" s="135">
        <f>SUM(I6:I54,I56)</f>
        <v>22.84</v>
      </c>
      <c r="J61" s="135">
        <f aca="true" t="shared" si="5" ref="J61:T61">SUM(J6:J54,J56)</f>
        <v>27.314</v>
      </c>
      <c r="K61" s="135">
        <f t="shared" si="5"/>
        <v>27.494999999999997</v>
      </c>
      <c r="L61" s="135">
        <f t="shared" si="5"/>
        <v>28.954</v>
      </c>
      <c r="M61" s="135">
        <f t="shared" si="5"/>
        <v>24.479000000000003</v>
      </c>
      <c r="N61" s="135">
        <f t="shared" si="5"/>
        <v>25.639</v>
      </c>
      <c r="O61" s="135">
        <f t="shared" si="5"/>
        <v>29.796</v>
      </c>
      <c r="P61" s="135">
        <f t="shared" si="5"/>
        <v>29.383</v>
      </c>
      <c r="Q61" s="135">
        <f t="shared" si="5"/>
        <v>24.729999999999997</v>
      </c>
      <c r="R61" s="135">
        <f t="shared" si="5"/>
        <v>28.683999999999997</v>
      </c>
      <c r="S61" s="135">
        <f t="shared" si="5"/>
        <v>21.181</v>
      </c>
      <c r="T61" s="135">
        <f t="shared" si="5"/>
        <v>26.591</v>
      </c>
    </row>
    <row r="63" ht="12.75"/>
    <row r="64" ht="12.75"/>
    <row r="65" ht="12.75"/>
    <row r="66" ht="12.75"/>
  </sheetData>
  <sheetProtection/>
  <mergeCells count="9">
    <mergeCell ref="A34:A35"/>
    <mergeCell ref="A36:A37"/>
    <mergeCell ref="A6:A7"/>
    <mergeCell ref="A9:A10"/>
    <mergeCell ref="A17:A20"/>
    <mergeCell ref="A25:A26"/>
    <mergeCell ref="A27:A31"/>
    <mergeCell ref="A32:A33"/>
    <mergeCell ref="A15:A1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33">
      <selection activeCell="K63" sqref="K63"/>
    </sheetView>
  </sheetViews>
  <sheetFormatPr defaultColWidth="9.140625" defaultRowHeight="12.75"/>
  <cols>
    <col min="1" max="1" width="21.140625" style="1" customWidth="1"/>
    <col min="2" max="2" width="8.28125" style="1" customWidth="1"/>
    <col min="3" max="3" width="9.28125" style="1" customWidth="1"/>
    <col min="4" max="4" width="10.421875" style="0" customWidth="1"/>
    <col min="5" max="6" width="9.28125" style="0" customWidth="1"/>
    <col min="7" max="7" width="10.140625" style="0" bestFit="1" customWidth="1"/>
    <col min="8" max="8" width="0.5625" style="0" customWidth="1"/>
    <col min="9" max="20" width="8.28125" style="0" bestFit="1" customWidth="1"/>
  </cols>
  <sheetData>
    <row r="1" spans="1:8" ht="15.75">
      <c r="A1" s="20" t="s">
        <v>165</v>
      </c>
      <c r="B1" s="20"/>
      <c r="C1" s="20"/>
      <c r="D1" s="20"/>
      <c r="E1" s="20"/>
      <c r="F1" s="20"/>
      <c r="H1" s="55"/>
    </row>
    <row r="2" spans="1:8" ht="12.75">
      <c r="A2" s="21" t="s">
        <v>79</v>
      </c>
      <c r="B2" s="21"/>
      <c r="C2" s="21"/>
      <c r="D2" s="21"/>
      <c r="E2" s="21"/>
      <c r="F2" s="21"/>
      <c r="H2" s="55"/>
    </row>
    <row r="3" spans="1:20" ht="18.75" customHeight="1">
      <c r="A3" s="45" t="s">
        <v>114</v>
      </c>
      <c r="B3" s="8" t="s">
        <v>0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74</v>
      </c>
      <c r="H3" s="55"/>
      <c r="I3" s="157" t="s">
        <v>97</v>
      </c>
      <c r="J3" s="157" t="s">
        <v>98</v>
      </c>
      <c r="K3" s="157" t="s">
        <v>99</v>
      </c>
      <c r="L3" s="158" t="s">
        <v>100</v>
      </c>
      <c r="M3" s="158" t="s">
        <v>101</v>
      </c>
      <c r="N3" s="158" t="s">
        <v>102</v>
      </c>
      <c r="O3" s="60" t="s">
        <v>103</v>
      </c>
      <c r="P3" s="60" t="s">
        <v>104</v>
      </c>
      <c r="Q3" s="60" t="s">
        <v>105</v>
      </c>
      <c r="R3" s="61" t="s">
        <v>106</v>
      </c>
      <c r="S3" s="61" t="s">
        <v>107</v>
      </c>
      <c r="T3" s="61" t="s">
        <v>108</v>
      </c>
    </row>
    <row r="4" spans="1:8" ht="18.75" customHeight="1">
      <c r="A4" s="2"/>
      <c r="B4" s="2"/>
      <c r="C4" s="2"/>
      <c r="D4" s="3" t="s">
        <v>84</v>
      </c>
      <c r="E4" s="2"/>
      <c r="F4" s="2"/>
      <c r="G4" s="18"/>
      <c r="H4" s="55"/>
    </row>
    <row r="5" spans="1:8" ht="16.5" customHeight="1">
      <c r="A5" s="2" t="s">
        <v>77</v>
      </c>
      <c r="B5" s="13" t="s">
        <v>78</v>
      </c>
      <c r="C5" s="40"/>
      <c r="D5" s="41"/>
      <c r="E5" s="41"/>
      <c r="F5" s="41"/>
      <c r="G5" s="42"/>
      <c r="H5" s="55"/>
    </row>
    <row r="6" spans="1:20" ht="12.75">
      <c r="A6" s="176" t="s">
        <v>8</v>
      </c>
      <c r="B6" s="122" t="s">
        <v>9</v>
      </c>
      <c r="C6" s="22"/>
      <c r="D6" s="22"/>
      <c r="E6" s="22"/>
      <c r="F6" s="23"/>
      <c r="G6" s="19">
        <f aca="true" t="shared" si="0" ref="G6:G54">SUM(C6:F6)</f>
        <v>0</v>
      </c>
      <c r="H6" s="55"/>
      <c r="I6" s="155"/>
      <c r="J6" s="155"/>
      <c r="K6" s="155"/>
      <c r="L6" s="154"/>
      <c r="M6" s="154"/>
      <c r="N6" s="154"/>
      <c r="O6" s="53"/>
      <c r="P6" s="53"/>
      <c r="Q6" s="53"/>
      <c r="R6" s="54"/>
      <c r="S6" s="54"/>
      <c r="T6" s="54"/>
    </row>
    <row r="7" spans="1:20" ht="11.25" customHeight="1">
      <c r="A7" s="177"/>
      <c r="B7" s="122" t="s">
        <v>10</v>
      </c>
      <c r="C7" s="22"/>
      <c r="D7" s="22"/>
      <c r="E7" s="22"/>
      <c r="F7" s="23"/>
      <c r="G7" s="19">
        <f t="shared" si="0"/>
        <v>0</v>
      </c>
      <c r="H7" s="55"/>
      <c r="I7" s="155"/>
      <c r="J7" s="155"/>
      <c r="K7" s="155"/>
      <c r="L7" s="154"/>
      <c r="M7" s="154"/>
      <c r="N7" s="154"/>
      <c r="O7" s="53"/>
      <c r="P7" s="53"/>
      <c r="Q7" s="53"/>
      <c r="R7" s="54"/>
      <c r="S7" s="54"/>
      <c r="T7" s="54"/>
    </row>
    <row r="8" spans="1:20" ht="16.5" customHeight="1">
      <c r="A8" s="2" t="s">
        <v>11</v>
      </c>
      <c r="B8" s="122" t="s">
        <v>12</v>
      </c>
      <c r="C8" s="22"/>
      <c r="D8" s="22"/>
      <c r="E8" s="22"/>
      <c r="F8" s="23"/>
      <c r="G8" s="19">
        <f t="shared" si="0"/>
        <v>0</v>
      </c>
      <c r="H8" s="55"/>
      <c r="I8" s="155"/>
      <c r="J8" s="155"/>
      <c r="K8" s="155"/>
      <c r="L8" s="154"/>
      <c r="M8" s="154"/>
      <c r="N8" s="154"/>
      <c r="O8" s="53"/>
      <c r="P8" s="53"/>
      <c r="Q8" s="53"/>
      <c r="R8" s="54"/>
      <c r="S8" s="54"/>
      <c r="T8" s="54"/>
    </row>
    <row r="9" spans="1:20" ht="14.25" customHeight="1">
      <c r="A9" s="176" t="s">
        <v>13</v>
      </c>
      <c r="B9" s="122" t="s">
        <v>14</v>
      </c>
      <c r="C9" s="81">
        <f aca="true" t="shared" si="1" ref="C9:C23">SUM(I9:K9)</f>
        <v>10.52</v>
      </c>
      <c r="D9" s="24">
        <f>SUM(L9:N9)</f>
        <v>0</v>
      </c>
      <c r="E9" s="24">
        <f>SUM(O9:Q9)</f>
        <v>0</v>
      </c>
      <c r="F9" s="25">
        <f>SUM(R9:T9)</f>
        <v>4.1</v>
      </c>
      <c r="G9" s="19">
        <f t="shared" si="0"/>
        <v>14.62</v>
      </c>
      <c r="H9" s="55"/>
      <c r="I9" s="155">
        <v>1.62</v>
      </c>
      <c r="J9" s="155">
        <v>3.98</v>
      </c>
      <c r="K9" s="155">
        <v>4.92</v>
      </c>
      <c r="L9" s="154"/>
      <c r="M9" s="154"/>
      <c r="N9" s="154"/>
      <c r="O9" s="53"/>
      <c r="P9" s="53"/>
      <c r="Q9" s="53"/>
      <c r="R9" s="54"/>
      <c r="S9" s="54">
        <v>4.1</v>
      </c>
      <c r="T9" s="54"/>
    </row>
    <row r="10" spans="1:20" ht="12.75" customHeight="1">
      <c r="A10" s="177"/>
      <c r="B10" s="122" t="s">
        <v>15</v>
      </c>
      <c r="C10" s="82">
        <f t="shared" si="1"/>
        <v>0</v>
      </c>
      <c r="D10" s="27">
        <f>SUM(L10:N10)</f>
        <v>11.879999999999999</v>
      </c>
      <c r="E10" s="27">
        <f>SUM(O10:Q10)</f>
        <v>9.94</v>
      </c>
      <c r="F10" s="28">
        <f>SUM(R10:T10)</f>
        <v>6.08</v>
      </c>
      <c r="G10" s="19">
        <f t="shared" si="0"/>
        <v>27.9</v>
      </c>
      <c r="H10" s="55"/>
      <c r="I10" s="155"/>
      <c r="J10" s="155"/>
      <c r="K10" s="155"/>
      <c r="L10" s="154">
        <v>3.48</v>
      </c>
      <c r="M10" s="154">
        <v>3.98</v>
      </c>
      <c r="N10" s="154">
        <v>4.42</v>
      </c>
      <c r="O10" s="53">
        <v>2.46</v>
      </c>
      <c r="P10" s="53">
        <v>3.96</v>
      </c>
      <c r="Q10" s="53">
        <v>3.52</v>
      </c>
      <c r="R10" s="54">
        <v>3.08</v>
      </c>
      <c r="S10" s="54"/>
      <c r="T10" s="54">
        <v>3</v>
      </c>
    </row>
    <row r="11" spans="1:20" ht="16.5" customHeight="1">
      <c r="A11" s="2" t="s">
        <v>16</v>
      </c>
      <c r="B11" s="122" t="s">
        <v>17</v>
      </c>
      <c r="C11" s="69">
        <f t="shared" si="1"/>
        <v>0</v>
      </c>
      <c r="D11" s="22">
        <f>SUM(L11:N11)</f>
        <v>0</v>
      </c>
      <c r="E11" s="22">
        <f>SUM(O11:Q11)</f>
        <v>0</v>
      </c>
      <c r="F11" s="23">
        <f>SUM(R11:T11)</f>
        <v>5.92</v>
      </c>
      <c r="G11" s="19">
        <f t="shared" si="0"/>
        <v>5.92</v>
      </c>
      <c r="H11" s="55"/>
      <c r="I11" s="155"/>
      <c r="J11" s="155"/>
      <c r="K11" s="155"/>
      <c r="L11" s="154"/>
      <c r="M11" s="154"/>
      <c r="N11" s="154"/>
      <c r="O11" s="53"/>
      <c r="P11" s="53"/>
      <c r="Q11" s="53"/>
      <c r="R11" s="54">
        <v>5.92</v>
      </c>
      <c r="S11" s="54"/>
      <c r="T11" s="54"/>
    </row>
    <row r="12" spans="1:20" ht="16.5" customHeight="1">
      <c r="A12" s="2" t="s">
        <v>18</v>
      </c>
      <c r="B12" s="122" t="s">
        <v>19</v>
      </c>
      <c r="C12" s="22">
        <f t="shared" si="1"/>
        <v>6.52</v>
      </c>
      <c r="D12" s="31">
        <f>SUM(L12:N12)</f>
        <v>7.030000000000001</v>
      </c>
      <c r="E12" s="22">
        <f>SUM(O12:Q12)</f>
        <v>8.34</v>
      </c>
      <c r="F12" s="23">
        <f>SUM(R12:T12)</f>
        <v>5.02</v>
      </c>
      <c r="G12" s="19">
        <f t="shared" si="0"/>
        <v>26.91</v>
      </c>
      <c r="H12" s="55"/>
      <c r="I12" s="155">
        <v>3.76</v>
      </c>
      <c r="J12" s="155">
        <v>2.76</v>
      </c>
      <c r="K12" s="155"/>
      <c r="L12" s="154">
        <v>2.27</v>
      </c>
      <c r="M12" s="154">
        <v>2.62</v>
      </c>
      <c r="N12" s="154">
        <v>2.14</v>
      </c>
      <c r="O12" s="53">
        <v>3.42</v>
      </c>
      <c r="P12" s="53">
        <v>2.66</v>
      </c>
      <c r="Q12" s="53">
        <v>2.26</v>
      </c>
      <c r="R12" s="54">
        <v>1.96</v>
      </c>
      <c r="S12" s="54">
        <v>2.12</v>
      </c>
      <c r="T12" s="54">
        <v>0.94</v>
      </c>
    </row>
    <row r="13" spans="1:20" ht="16.5" customHeight="1">
      <c r="A13" s="2" t="s">
        <v>20</v>
      </c>
      <c r="B13" s="122" t="s">
        <v>21</v>
      </c>
      <c r="C13" s="22">
        <f t="shared" si="1"/>
        <v>0</v>
      </c>
      <c r="D13" s="31">
        <f aca="true" t="shared" si="2" ref="D13:D53">SUM(L13:N13)</f>
        <v>0</v>
      </c>
      <c r="E13" s="22">
        <f aca="true" t="shared" si="3" ref="E13:E53">SUM(O13:Q13)</f>
        <v>0</v>
      </c>
      <c r="F13" s="23">
        <f aca="true" t="shared" si="4" ref="F13:F53">SUM(R13:T13)</f>
        <v>0</v>
      </c>
      <c r="G13" s="19">
        <f t="shared" si="0"/>
        <v>0</v>
      </c>
      <c r="H13" s="55"/>
      <c r="I13" s="155"/>
      <c r="J13" s="155"/>
      <c r="K13" s="155"/>
      <c r="L13" s="154"/>
      <c r="M13" s="154"/>
      <c r="N13" s="154"/>
      <c r="O13" s="53"/>
      <c r="P13" s="53"/>
      <c r="Q13" s="53"/>
      <c r="R13" s="54"/>
      <c r="S13" s="54"/>
      <c r="T13" s="54"/>
    </row>
    <row r="14" spans="1:20" ht="16.5" customHeight="1">
      <c r="A14" s="2" t="s">
        <v>22</v>
      </c>
      <c r="B14" s="122" t="s">
        <v>23</v>
      </c>
      <c r="C14" s="22">
        <f t="shared" si="1"/>
        <v>0</v>
      </c>
      <c r="D14" s="31">
        <f t="shared" si="2"/>
        <v>0</v>
      </c>
      <c r="E14" s="22">
        <f t="shared" si="3"/>
        <v>0</v>
      </c>
      <c r="F14" s="23">
        <f t="shared" si="4"/>
        <v>0</v>
      </c>
      <c r="G14" s="19">
        <f t="shared" si="0"/>
        <v>0</v>
      </c>
      <c r="H14" s="55"/>
      <c r="I14" s="155"/>
      <c r="J14" s="155"/>
      <c r="K14" s="155"/>
      <c r="L14" s="154"/>
      <c r="M14" s="154"/>
      <c r="N14" s="154"/>
      <c r="O14" s="53"/>
      <c r="P14" s="53"/>
      <c r="Q14" s="53"/>
      <c r="R14" s="54"/>
      <c r="S14" s="54"/>
      <c r="T14" s="54"/>
    </row>
    <row r="15" spans="1:20" ht="16.5" customHeight="1">
      <c r="A15" s="176" t="s">
        <v>24</v>
      </c>
      <c r="B15" s="122" t="s">
        <v>25</v>
      </c>
      <c r="C15" s="22">
        <f t="shared" si="1"/>
        <v>1.09</v>
      </c>
      <c r="D15" s="31">
        <f t="shared" si="2"/>
        <v>0.41000000000000003</v>
      </c>
      <c r="E15" s="22">
        <f t="shared" si="3"/>
        <v>1.73</v>
      </c>
      <c r="F15" s="23">
        <f t="shared" si="4"/>
        <v>1.5399999999999998</v>
      </c>
      <c r="G15" s="19">
        <f t="shared" si="0"/>
        <v>4.77</v>
      </c>
      <c r="H15" s="55"/>
      <c r="I15" s="156">
        <v>0.04</v>
      </c>
      <c r="J15" s="156">
        <v>0.07</v>
      </c>
      <c r="K15" s="156">
        <v>0.98</v>
      </c>
      <c r="L15" s="154">
        <v>0.22</v>
      </c>
      <c r="M15" s="154">
        <v>0.19</v>
      </c>
      <c r="N15" s="154"/>
      <c r="O15" s="53">
        <v>0.23</v>
      </c>
      <c r="P15" s="53">
        <v>1.4</v>
      </c>
      <c r="Q15" s="53">
        <v>0.1</v>
      </c>
      <c r="R15" s="54">
        <v>0.16</v>
      </c>
      <c r="S15" s="54">
        <v>1.22</v>
      </c>
      <c r="T15" s="54">
        <v>0.16</v>
      </c>
    </row>
    <row r="16" spans="1:20" ht="16.5" customHeight="1">
      <c r="A16" s="177"/>
      <c r="B16" s="122" t="s">
        <v>86</v>
      </c>
      <c r="C16" s="22">
        <f t="shared" si="1"/>
        <v>0</v>
      </c>
      <c r="D16" s="31">
        <f t="shared" si="2"/>
        <v>0</v>
      </c>
      <c r="E16" s="22">
        <f t="shared" si="3"/>
        <v>0</v>
      </c>
      <c r="F16" s="23">
        <f t="shared" si="4"/>
        <v>0</v>
      </c>
      <c r="G16" s="19">
        <f>SUM(C16:F16)</f>
        <v>0</v>
      </c>
      <c r="H16" s="55"/>
      <c r="I16" s="155"/>
      <c r="J16" s="155"/>
      <c r="K16" s="155"/>
      <c r="L16" s="154"/>
      <c r="M16" s="154"/>
      <c r="N16" s="154"/>
      <c r="O16" s="53"/>
      <c r="P16" s="53"/>
      <c r="Q16" s="53"/>
      <c r="R16" s="54"/>
      <c r="S16" s="54"/>
      <c r="T16" s="54"/>
    </row>
    <row r="17" spans="1:20" ht="14.25" customHeight="1">
      <c r="A17" s="176" t="s">
        <v>26</v>
      </c>
      <c r="B17" s="124" t="s">
        <v>76</v>
      </c>
      <c r="C17" s="22">
        <f t="shared" si="1"/>
        <v>0.02</v>
      </c>
      <c r="D17" s="31">
        <f t="shared" si="2"/>
        <v>0</v>
      </c>
      <c r="E17" s="22">
        <f t="shared" si="3"/>
        <v>0</v>
      </c>
      <c r="F17" s="23">
        <f t="shared" si="4"/>
        <v>0.03</v>
      </c>
      <c r="G17" s="19">
        <f t="shared" si="0"/>
        <v>0.05</v>
      </c>
      <c r="H17" s="55"/>
      <c r="I17" s="155"/>
      <c r="J17" s="155"/>
      <c r="K17" s="155">
        <v>0.02</v>
      </c>
      <c r="L17" s="154"/>
      <c r="M17" s="154"/>
      <c r="N17" s="154"/>
      <c r="O17" s="53"/>
      <c r="P17" s="53"/>
      <c r="Q17" s="53"/>
      <c r="R17" s="54"/>
      <c r="S17" s="54"/>
      <c r="T17" s="54">
        <v>0.03</v>
      </c>
    </row>
    <row r="18" spans="1:20" ht="12.75">
      <c r="A18" s="181"/>
      <c r="B18" s="125" t="s">
        <v>28</v>
      </c>
      <c r="C18" s="26">
        <f t="shared" si="1"/>
        <v>0.37</v>
      </c>
      <c r="D18" s="31">
        <f t="shared" si="2"/>
        <v>0.06</v>
      </c>
      <c r="E18" s="22">
        <f t="shared" si="3"/>
        <v>0.73</v>
      </c>
      <c r="F18" s="23">
        <f t="shared" si="4"/>
        <v>0.55</v>
      </c>
      <c r="G18" s="19">
        <f t="shared" si="0"/>
        <v>1.71</v>
      </c>
      <c r="H18" s="55"/>
      <c r="I18" s="155">
        <v>0.13</v>
      </c>
      <c r="J18" s="155">
        <v>0.22</v>
      </c>
      <c r="K18" s="155">
        <v>0.02</v>
      </c>
      <c r="L18" s="154"/>
      <c r="M18" s="154"/>
      <c r="N18" s="154">
        <v>0.06</v>
      </c>
      <c r="O18" s="53">
        <v>0.34</v>
      </c>
      <c r="P18" s="53">
        <v>0.19</v>
      </c>
      <c r="Q18" s="53">
        <v>0.2</v>
      </c>
      <c r="R18" s="54">
        <v>0.37</v>
      </c>
      <c r="S18" s="54"/>
      <c r="T18" s="54">
        <v>0.18</v>
      </c>
    </row>
    <row r="19" spans="1:20" ht="12.75">
      <c r="A19" s="181"/>
      <c r="B19" s="125" t="s">
        <v>27</v>
      </c>
      <c r="C19" s="26">
        <f t="shared" si="1"/>
        <v>1.42</v>
      </c>
      <c r="D19" s="31">
        <f t="shared" si="2"/>
        <v>0.37</v>
      </c>
      <c r="E19" s="22">
        <f t="shared" si="3"/>
        <v>0.72</v>
      </c>
      <c r="F19" s="23">
        <f t="shared" si="4"/>
        <v>0.79</v>
      </c>
      <c r="G19" s="19">
        <f t="shared" si="0"/>
        <v>3.3</v>
      </c>
      <c r="H19" s="55"/>
      <c r="I19" s="155">
        <v>0.49</v>
      </c>
      <c r="J19" s="155">
        <v>0.81</v>
      </c>
      <c r="K19" s="155">
        <v>0.12</v>
      </c>
      <c r="L19" s="154"/>
      <c r="M19" s="154"/>
      <c r="N19" s="154">
        <v>0.37</v>
      </c>
      <c r="O19" s="53">
        <v>0.16</v>
      </c>
      <c r="P19" s="53">
        <v>0.26</v>
      </c>
      <c r="Q19" s="53">
        <v>0.3</v>
      </c>
      <c r="R19" s="54">
        <v>0.56</v>
      </c>
      <c r="S19" s="54"/>
      <c r="T19" s="54">
        <v>0.23</v>
      </c>
    </row>
    <row r="20" spans="1:20" ht="16.5" customHeight="1">
      <c r="A20" s="177"/>
      <c r="B20" s="123" t="s">
        <v>29</v>
      </c>
      <c r="C20" s="26">
        <f t="shared" si="1"/>
        <v>0.9400000000000001</v>
      </c>
      <c r="D20" s="31">
        <f t="shared" si="2"/>
        <v>0.42</v>
      </c>
      <c r="E20" s="22">
        <f t="shared" si="3"/>
        <v>0.9400000000000001</v>
      </c>
      <c r="F20" s="23">
        <f t="shared" si="4"/>
        <v>0.94</v>
      </c>
      <c r="G20" s="19">
        <f t="shared" si="0"/>
        <v>3.24</v>
      </c>
      <c r="H20" s="55"/>
      <c r="I20" s="155">
        <v>0.14</v>
      </c>
      <c r="J20" s="155">
        <v>0.55</v>
      </c>
      <c r="K20" s="155">
        <v>0.25</v>
      </c>
      <c r="L20" s="154"/>
      <c r="M20" s="154"/>
      <c r="N20" s="154">
        <v>0.42</v>
      </c>
      <c r="O20" s="53">
        <v>0.28</v>
      </c>
      <c r="P20" s="53">
        <v>0.38</v>
      </c>
      <c r="Q20" s="53">
        <v>0.28</v>
      </c>
      <c r="R20" s="54">
        <v>0.75</v>
      </c>
      <c r="S20" s="54"/>
      <c r="T20" s="54">
        <v>0.19</v>
      </c>
    </row>
    <row r="21" spans="1:20" ht="16.5" customHeight="1">
      <c r="A21" s="2" t="s">
        <v>30</v>
      </c>
      <c r="B21" s="11" t="s">
        <v>31</v>
      </c>
      <c r="C21" s="26">
        <f t="shared" si="1"/>
        <v>0</v>
      </c>
      <c r="D21" s="31">
        <f t="shared" si="2"/>
        <v>0</v>
      </c>
      <c r="E21" s="22">
        <f t="shared" si="3"/>
        <v>0</v>
      </c>
      <c r="F21" s="23">
        <f t="shared" si="4"/>
        <v>0</v>
      </c>
      <c r="G21" s="19">
        <f t="shared" si="0"/>
        <v>0</v>
      </c>
      <c r="H21" s="55"/>
      <c r="I21" s="155"/>
      <c r="J21" s="155"/>
      <c r="K21" s="155"/>
      <c r="L21" s="154"/>
      <c r="M21" s="154"/>
      <c r="N21" s="154"/>
      <c r="O21" s="53"/>
      <c r="P21" s="53"/>
      <c r="Q21" s="53"/>
      <c r="R21" s="54"/>
      <c r="S21" s="54"/>
      <c r="T21" s="54"/>
    </row>
    <row r="22" spans="1:20" ht="16.5" customHeight="1">
      <c r="A22" s="2" t="s">
        <v>32</v>
      </c>
      <c r="B22" s="122" t="s">
        <v>87</v>
      </c>
      <c r="C22" s="22">
        <f t="shared" si="1"/>
        <v>8.78</v>
      </c>
      <c r="D22" s="31">
        <f t="shared" si="2"/>
        <v>0</v>
      </c>
      <c r="E22" s="22">
        <f t="shared" si="3"/>
        <v>12.02</v>
      </c>
      <c r="F22" s="23">
        <f t="shared" si="4"/>
        <v>0</v>
      </c>
      <c r="G22" s="19">
        <f t="shared" si="0"/>
        <v>20.799999999999997</v>
      </c>
      <c r="H22" s="55"/>
      <c r="I22" s="155"/>
      <c r="J22" s="155">
        <v>8.42</v>
      </c>
      <c r="K22" s="155">
        <v>0.36</v>
      </c>
      <c r="L22" s="154"/>
      <c r="M22" s="154"/>
      <c r="N22" s="154"/>
      <c r="O22" s="53">
        <v>12.02</v>
      </c>
      <c r="P22" s="53"/>
      <c r="Q22" s="53"/>
      <c r="R22" s="54"/>
      <c r="S22" s="54"/>
      <c r="T22" s="54"/>
    </row>
    <row r="23" spans="1:20" ht="16.5" customHeight="1">
      <c r="A23" s="2" t="s">
        <v>33</v>
      </c>
      <c r="B23" s="122" t="s">
        <v>34</v>
      </c>
      <c r="C23" s="22">
        <f t="shared" si="1"/>
        <v>0</v>
      </c>
      <c r="D23" s="31">
        <f t="shared" si="2"/>
        <v>0</v>
      </c>
      <c r="E23" s="22">
        <f t="shared" si="3"/>
        <v>0</v>
      </c>
      <c r="F23" s="23">
        <f t="shared" si="4"/>
        <v>0</v>
      </c>
      <c r="G23" s="19">
        <f t="shared" si="0"/>
        <v>0</v>
      </c>
      <c r="H23" s="55"/>
      <c r="I23" s="155"/>
      <c r="J23" s="155"/>
      <c r="K23" s="155"/>
      <c r="L23" s="154"/>
      <c r="M23" s="154"/>
      <c r="N23" s="154"/>
      <c r="O23" s="53"/>
      <c r="P23" s="53"/>
      <c r="Q23" s="53"/>
      <c r="R23" s="54"/>
      <c r="S23" s="54"/>
      <c r="T23" s="54"/>
    </row>
    <row r="24" spans="1:20" ht="16.5" customHeight="1">
      <c r="A24" s="2" t="s">
        <v>35</v>
      </c>
      <c r="B24" s="11" t="s">
        <v>36</v>
      </c>
      <c r="C24" s="22">
        <f aca="true" t="shared" si="5" ref="C24:C53">SUM(I24:K24)</f>
        <v>0</v>
      </c>
      <c r="D24" s="31">
        <f t="shared" si="2"/>
        <v>0</v>
      </c>
      <c r="E24" s="22">
        <f t="shared" si="3"/>
        <v>0</v>
      </c>
      <c r="F24" s="23">
        <f t="shared" si="4"/>
        <v>0</v>
      </c>
      <c r="G24" s="19">
        <f t="shared" si="0"/>
        <v>0</v>
      </c>
      <c r="H24" s="55"/>
      <c r="I24" s="155"/>
      <c r="J24" s="155"/>
      <c r="K24" s="155"/>
      <c r="L24" s="154"/>
      <c r="M24" s="154"/>
      <c r="N24" s="154"/>
      <c r="O24" s="53"/>
      <c r="P24" s="53"/>
      <c r="Q24" s="53"/>
      <c r="R24" s="54"/>
      <c r="S24" s="54"/>
      <c r="T24" s="54"/>
    </row>
    <row r="25" spans="1:20" ht="16.5" customHeight="1">
      <c r="A25" s="176" t="s">
        <v>37</v>
      </c>
      <c r="B25" s="122" t="s">
        <v>38</v>
      </c>
      <c r="C25" s="22">
        <f t="shared" si="5"/>
        <v>0</v>
      </c>
      <c r="D25" s="31">
        <f t="shared" si="2"/>
        <v>0</v>
      </c>
      <c r="E25" s="22">
        <f t="shared" si="3"/>
        <v>0</v>
      </c>
      <c r="F25" s="23">
        <f t="shared" si="4"/>
        <v>0</v>
      </c>
      <c r="G25" s="19">
        <f t="shared" si="0"/>
        <v>0</v>
      </c>
      <c r="H25" s="55"/>
      <c r="I25" s="155"/>
      <c r="J25" s="155"/>
      <c r="K25" s="155"/>
      <c r="L25" s="154"/>
      <c r="M25" s="154"/>
      <c r="N25" s="154"/>
      <c r="O25" s="53"/>
      <c r="P25" s="53"/>
      <c r="Q25" s="53"/>
      <c r="R25" s="54"/>
      <c r="S25" s="54"/>
      <c r="T25" s="54"/>
    </row>
    <row r="26" spans="1:20" ht="16.5" customHeight="1">
      <c r="A26" s="177"/>
      <c r="B26" s="122" t="s">
        <v>39</v>
      </c>
      <c r="C26" s="22">
        <f t="shared" si="5"/>
        <v>0</v>
      </c>
      <c r="D26" s="31">
        <f t="shared" si="2"/>
        <v>0</v>
      </c>
      <c r="E26" s="22">
        <f t="shared" si="3"/>
        <v>0</v>
      </c>
      <c r="F26" s="23">
        <f t="shared" si="4"/>
        <v>0</v>
      </c>
      <c r="G26" s="19">
        <f t="shared" si="0"/>
        <v>0</v>
      </c>
      <c r="H26" s="55"/>
      <c r="I26" s="155"/>
      <c r="J26" s="155"/>
      <c r="K26" s="155"/>
      <c r="L26" s="154"/>
      <c r="M26" s="154"/>
      <c r="N26" s="154"/>
      <c r="O26" s="53"/>
      <c r="P26" s="53"/>
      <c r="Q26" s="53"/>
      <c r="R26" s="54"/>
      <c r="S26" s="54"/>
      <c r="T26" s="54"/>
    </row>
    <row r="27" spans="1:20" ht="9" customHeight="1">
      <c r="A27" s="178" t="s">
        <v>155</v>
      </c>
      <c r="B27" s="10" t="s">
        <v>42</v>
      </c>
      <c r="C27" s="22">
        <f t="shared" si="5"/>
        <v>0</v>
      </c>
      <c r="D27" s="31">
        <f t="shared" si="2"/>
        <v>0</v>
      </c>
      <c r="E27" s="22">
        <f t="shared" si="3"/>
        <v>0</v>
      </c>
      <c r="F27" s="23">
        <f t="shared" si="4"/>
        <v>0</v>
      </c>
      <c r="G27" s="19">
        <f t="shared" si="0"/>
        <v>0</v>
      </c>
      <c r="H27" s="55"/>
      <c r="I27" s="155"/>
      <c r="J27" s="155"/>
      <c r="K27" s="155"/>
      <c r="L27" s="154"/>
      <c r="M27" s="154"/>
      <c r="N27" s="154"/>
      <c r="O27" s="53"/>
      <c r="P27" s="53"/>
      <c r="Q27" s="53"/>
      <c r="R27" s="54"/>
      <c r="S27" s="54"/>
      <c r="T27" s="54"/>
    </row>
    <row r="28" spans="1:20" ht="9.75" customHeight="1">
      <c r="A28" s="179"/>
      <c r="B28" s="12" t="s">
        <v>43</v>
      </c>
      <c r="C28" s="22">
        <f t="shared" si="5"/>
        <v>0</v>
      </c>
      <c r="D28" s="31">
        <f t="shared" si="2"/>
        <v>0</v>
      </c>
      <c r="E28" s="22">
        <f t="shared" si="3"/>
        <v>0</v>
      </c>
      <c r="F28" s="23">
        <f t="shared" si="4"/>
        <v>0</v>
      </c>
      <c r="G28" s="19">
        <f t="shared" si="0"/>
        <v>0</v>
      </c>
      <c r="H28" s="55"/>
      <c r="I28" s="155"/>
      <c r="J28" s="155"/>
      <c r="K28" s="155"/>
      <c r="L28" s="154"/>
      <c r="M28" s="154"/>
      <c r="N28" s="154"/>
      <c r="O28" s="53"/>
      <c r="P28" s="53"/>
      <c r="Q28" s="53"/>
      <c r="R28" s="54"/>
      <c r="S28" s="54"/>
      <c r="T28" s="54"/>
    </row>
    <row r="29" spans="1:20" ht="9" customHeight="1">
      <c r="A29" s="179"/>
      <c r="B29" s="10" t="s">
        <v>40</v>
      </c>
      <c r="C29" s="22">
        <f t="shared" si="5"/>
        <v>0</v>
      </c>
      <c r="D29" s="31">
        <f t="shared" si="2"/>
        <v>0</v>
      </c>
      <c r="E29" s="22">
        <f t="shared" si="3"/>
        <v>0</v>
      </c>
      <c r="F29" s="23">
        <f t="shared" si="4"/>
        <v>0</v>
      </c>
      <c r="G29" s="19">
        <f t="shared" si="0"/>
        <v>0</v>
      </c>
      <c r="H29" s="55"/>
      <c r="I29" s="155"/>
      <c r="J29" s="155"/>
      <c r="K29" s="155"/>
      <c r="L29" s="154"/>
      <c r="M29" s="154"/>
      <c r="N29" s="154"/>
      <c r="O29" s="53"/>
      <c r="P29" s="53"/>
      <c r="Q29" s="53"/>
      <c r="R29" s="54"/>
      <c r="S29" s="54"/>
      <c r="T29" s="54"/>
    </row>
    <row r="30" spans="1:20" ht="9.75" customHeight="1">
      <c r="A30" s="179"/>
      <c r="B30" s="12" t="s">
        <v>43</v>
      </c>
      <c r="C30" s="22">
        <f t="shared" si="5"/>
        <v>0</v>
      </c>
      <c r="D30" s="31">
        <f t="shared" si="2"/>
        <v>0</v>
      </c>
      <c r="E30" s="22">
        <f t="shared" si="3"/>
        <v>0</v>
      </c>
      <c r="F30" s="23">
        <f t="shared" si="4"/>
        <v>0</v>
      </c>
      <c r="G30" s="19">
        <f t="shared" si="0"/>
        <v>0</v>
      </c>
      <c r="H30" s="55"/>
      <c r="I30" s="155"/>
      <c r="J30" s="155"/>
      <c r="K30" s="155"/>
      <c r="L30" s="154"/>
      <c r="M30" s="154"/>
      <c r="N30" s="154"/>
      <c r="O30" s="53"/>
      <c r="P30" s="53"/>
      <c r="Q30" s="53"/>
      <c r="R30" s="54"/>
      <c r="S30" s="54"/>
      <c r="T30" s="54"/>
    </row>
    <row r="31" spans="1:20" ht="15.75" customHeight="1">
      <c r="A31" s="180"/>
      <c r="B31" s="11" t="s">
        <v>41</v>
      </c>
      <c r="C31" s="22">
        <f t="shared" si="5"/>
        <v>0</v>
      </c>
      <c r="D31" s="31">
        <f t="shared" si="2"/>
        <v>0</v>
      </c>
      <c r="E31" s="22">
        <f t="shared" si="3"/>
        <v>0</v>
      </c>
      <c r="F31" s="23">
        <f t="shared" si="4"/>
        <v>0</v>
      </c>
      <c r="G31" s="19">
        <f t="shared" si="0"/>
        <v>0</v>
      </c>
      <c r="H31" s="55"/>
      <c r="I31" s="155"/>
      <c r="J31" s="155"/>
      <c r="K31" s="155"/>
      <c r="L31" s="154"/>
      <c r="M31" s="154"/>
      <c r="N31" s="154"/>
      <c r="O31" s="53"/>
      <c r="P31" s="53"/>
      <c r="Q31" s="53"/>
      <c r="R31" s="54"/>
      <c r="S31" s="54"/>
      <c r="T31" s="54"/>
    </row>
    <row r="32" spans="1:20" ht="16.5" customHeight="1">
      <c r="A32" s="176" t="s">
        <v>44</v>
      </c>
      <c r="B32" s="122" t="s">
        <v>45</v>
      </c>
      <c r="C32" s="22">
        <f t="shared" si="5"/>
        <v>0</v>
      </c>
      <c r="D32" s="31">
        <f t="shared" si="2"/>
        <v>0</v>
      </c>
      <c r="E32" s="22">
        <f t="shared" si="3"/>
        <v>0</v>
      </c>
      <c r="F32" s="23">
        <f t="shared" si="4"/>
        <v>0</v>
      </c>
      <c r="G32" s="19">
        <f t="shared" si="0"/>
        <v>0</v>
      </c>
      <c r="H32" s="55"/>
      <c r="I32" s="155"/>
      <c r="J32" s="155"/>
      <c r="K32" s="155"/>
      <c r="L32" s="154"/>
      <c r="M32" s="154"/>
      <c r="N32" s="154"/>
      <c r="O32" s="53"/>
      <c r="P32" s="53"/>
      <c r="Q32" s="53"/>
      <c r="R32" s="54"/>
      <c r="S32" s="54"/>
      <c r="T32" s="54"/>
    </row>
    <row r="33" spans="1:20" ht="16.5" customHeight="1">
      <c r="A33" s="177"/>
      <c r="B33" s="122" t="s">
        <v>46</v>
      </c>
      <c r="C33" s="22">
        <f t="shared" si="5"/>
        <v>0</v>
      </c>
      <c r="D33" s="31">
        <f t="shared" si="2"/>
        <v>0</v>
      </c>
      <c r="E33" s="22">
        <f t="shared" si="3"/>
        <v>0</v>
      </c>
      <c r="F33" s="23">
        <f t="shared" si="4"/>
        <v>0</v>
      </c>
      <c r="G33" s="19">
        <f t="shared" si="0"/>
        <v>0</v>
      </c>
      <c r="H33" s="55"/>
      <c r="I33" s="155"/>
      <c r="J33" s="155"/>
      <c r="K33" s="155"/>
      <c r="L33" s="154"/>
      <c r="M33" s="154"/>
      <c r="N33" s="154"/>
      <c r="O33" s="53"/>
      <c r="P33" s="53"/>
      <c r="Q33" s="53"/>
      <c r="R33" s="54"/>
      <c r="S33" s="54"/>
      <c r="T33" s="54"/>
    </row>
    <row r="34" spans="1:20" ht="16.5" customHeight="1">
      <c r="A34" s="176" t="s">
        <v>47</v>
      </c>
      <c r="B34" s="126" t="s">
        <v>88</v>
      </c>
      <c r="C34" s="22">
        <f t="shared" si="5"/>
        <v>0</v>
      </c>
      <c r="D34" s="31">
        <f t="shared" si="2"/>
        <v>0</v>
      </c>
      <c r="E34" s="22">
        <f t="shared" si="3"/>
        <v>0</v>
      </c>
      <c r="F34" s="23">
        <f t="shared" si="4"/>
        <v>0</v>
      </c>
      <c r="G34" s="19">
        <f t="shared" si="0"/>
        <v>0</v>
      </c>
      <c r="H34" s="55"/>
      <c r="I34" s="155"/>
      <c r="J34" s="155"/>
      <c r="K34" s="155"/>
      <c r="L34" s="154"/>
      <c r="M34" s="154"/>
      <c r="N34" s="154"/>
      <c r="O34" s="53"/>
      <c r="P34" s="53"/>
      <c r="Q34" s="53"/>
      <c r="R34" s="54"/>
      <c r="S34" s="54"/>
      <c r="T34" s="54"/>
    </row>
    <row r="35" spans="1:20" ht="16.5" customHeight="1">
      <c r="A35" s="177"/>
      <c r="B35" s="127" t="s">
        <v>48</v>
      </c>
      <c r="C35" s="22">
        <f t="shared" si="5"/>
        <v>0</v>
      </c>
      <c r="D35" s="31">
        <f t="shared" si="2"/>
        <v>0</v>
      </c>
      <c r="E35" s="22">
        <f t="shared" si="3"/>
        <v>0</v>
      </c>
      <c r="F35" s="23">
        <f t="shared" si="4"/>
        <v>0</v>
      </c>
      <c r="G35" s="19">
        <f t="shared" si="0"/>
        <v>0</v>
      </c>
      <c r="H35" s="55"/>
      <c r="I35" s="155"/>
      <c r="J35" s="155"/>
      <c r="K35" s="155"/>
      <c r="L35" s="154"/>
      <c r="M35" s="154"/>
      <c r="N35" s="154"/>
      <c r="O35" s="53"/>
      <c r="P35" s="53"/>
      <c r="Q35" s="53"/>
      <c r="R35" s="54"/>
      <c r="S35" s="54"/>
      <c r="T35" s="54"/>
    </row>
    <row r="36" spans="1:20" ht="16.5" customHeight="1">
      <c r="A36" s="176" t="s">
        <v>49</v>
      </c>
      <c r="B36" s="122" t="s">
        <v>50</v>
      </c>
      <c r="C36" s="22">
        <f t="shared" si="5"/>
        <v>0</v>
      </c>
      <c r="D36" s="31">
        <f t="shared" si="2"/>
        <v>0</v>
      </c>
      <c r="E36" s="22">
        <f t="shared" si="3"/>
        <v>0</v>
      </c>
      <c r="F36" s="23">
        <f t="shared" si="4"/>
        <v>0</v>
      </c>
      <c r="G36" s="19">
        <f t="shared" si="0"/>
        <v>0</v>
      </c>
      <c r="H36" s="55"/>
      <c r="I36" s="155"/>
      <c r="J36" s="155"/>
      <c r="K36" s="155"/>
      <c r="L36" s="154"/>
      <c r="M36" s="154"/>
      <c r="N36" s="154"/>
      <c r="O36" s="53"/>
      <c r="P36" s="53"/>
      <c r="Q36" s="53"/>
      <c r="R36" s="54"/>
      <c r="S36" s="54"/>
      <c r="T36" s="54"/>
    </row>
    <row r="37" spans="1:20" ht="16.5" customHeight="1">
      <c r="A37" s="177"/>
      <c r="B37" s="122" t="s">
        <v>51</v>
      </c>
      <c r="C37" s="22">
        <f t="shared" si="5"/>
        <v>0</v>
      </c>
      <c r="D37" s="31">
        <f t="shared" si="2"/>
        <v>0</v>
      </c>
      <c r="E37" s="22">
        <f t="shared" si="3"/>
        <v>0</v>
      </c>
      <c r="F37" s="23">
        <f t="shared" si="4"/>
        <v>0</v>
      </c>
      <c r="G37" s="19">
        <f t="shared" si="0"/>
        <v>0</v>
      </c>
      <c r="H37" s="55"/>
      <c r="I37" s="155"/>
      <c r="J37" s="155"/>
      <c r="K37" s="155"/>
      <c r="L37" s="154"/>
      <c r="M37" s="154"/>
      <c r="N37" s="154"/>
      <c r="O37" s="53"/>
      <c r="P37" s="53"/>
      <c r="Q37" s="53"/>
      <c r="R37" s="54"/>
      <c r="S37" s="54"/>
      <c r="T37" s="54"/>
    </row>
    <row r="38" spans="1:20" ht="16.5" customHeight="1">
      <c r="A38" s="5" t="s">
        <v>52</v>
      </c>
      <c r="B38" s="122" t="s">
        <v>54</v>
      </c>
      <c r="C38" s="22">
        <f t="shared" si="5"/>
        <v>0</v>
      </c>
      <c r="D38" s="31">
        <f t="shared" si="2"/>
        <v>0</v>
      </c>
      <c r="E38" s="22">
        <f t="shared" si="3"/>
        <v>0</v>
      </c>
      <c r="F38" s="23">
        <f t="shared" si="4"/>
        <v>0</v>
      </c>
      <c r="G38" s="19">
        <f t="shared" si="0"/>
        <v>0</v>
      </c>
      <c r="H38" s="55"/>
      <c r="I38" s="155"/>
      <c r="J38" s="155"/>
      <c r="K38" s="155"/>
      <c r="L38" s="154"/>
      <c r="M38" s="154"/>
      <c r="N38" s="154"/>
      <c r="O38" s="53"/>
      <c r="P38" s="53"/>
      <c r="Q38" s="53"/>
      <c r="R38" s="54"/>
      <c r="S38" s="54"/>
      <c r="T38" s="54"/>
    </row>
    <row r="39" spans="1:20" ht="16.5" customHeight="1">
      <c r="A39" s="4" t="s">
        <v>53</v>
      </c>
      <c r="B39" s="122" t="s">
        <v>55</v>
      </c>
      <c r="C39" s="22">
        <f t="shared" si="5"/>
        <v>0</v>
      </c>
      <c r="D39" s="31">
        <f t="shared" si="2"/>
        <v>0</v>
      </c>
      <c r="E39" s="22">
        <f t="shared" si="3"/>
        <v>0</v>
      </c>
      <c r="F39" s="23">
        <f t="shared" si="4"/>
        <v>0</v>
      </c>
      <c r="G39" s="19">
        <f t="shared" si="0"/>
        <v>0</v>
      </c>
      <c r="H39" s="55"/>
      <c r="I39" s="155"/>
      <c r="J39" s="155"/>
      <c r="K39" s="155"/>
      <c r="L39" s="154"/>
      <c r="M39" s="154"/>
      <c r="N39" s="154"/>
      <c r="O39" s="53"/>
      <c r="P39" s="53"/>
      <c r="Q39" s="53"/>
      <c r="R39" s="54"/>
      <c r="S39" s="54"/>
      <c r="T39" s="54"/>
    </row>
    <row r="40" spans="1:20" ht="16.5" customHeight="1">
      <c r="A40" s="2" t="s">
        <v>56</v>
      </c>
      <c r="B40" s="122" t="s">
        <v>58</v>
      </c>
      <c r="C40" s="22">
        <f t="shared" si="5"/>
        <v>0</v>
      </c>
      <c r="D40" s="31">
        <f t="shared" si="2"/>
        <v>0</v>
      </c>
      <c r="E40" s="22">
        <f t="shared" si="3"/>
        <v>0.1</v>
      </c>
      <c r="F40" s="23">
        <f t="shared" si="4"/>
        <v>0</v>
      </c>
      <c r="G40" s="19">
        <f t="shared" si="0"/>
        <v>0.1</v>
      </c>
      <c r="H40" s="55"/>
      <c r="I40" s="155"/>
      <c r="J40" s="155"/>
      <c r="K40" s="155"/>
      <c r="L40" s="154"/>
      <c r="M40" s="154"/>
      <c r="N40" s="154"/>
      <c r="O40" s="53"/>
      <c r="P40" s="53">
        <v>0.1</v>
      </c>
      <c r="Q40" s="53"/>
      <c r="R40" s="54"/>
      <c r="S40" s="54"/>
      <c r="T40" s="54"/>
    </row>
    <row r="41" spans="1:20" ht="16.5" customHeight="1">
      <c r="A41" s="2" t="s">
        <v>57</v>
      </c>
      <c r="B41" s="122" t="s">
        <v>89</v>
      </c>
      <c r="C41" s="22">
        <f t="shared" si="5"/>
        <v>0</v>
      </c>
      <c r="D41" s="31">
        <f t="shared" si="2"/>
        <v>0</v>
      </c>
      <c r="E41" s="22">
        <f t="shared" si="3"/>
        <v>0</v>
      </c>
      <c r="F41" s="23">
        <f t="shared" si="4"/>
        <v>0</v>
      </c>
      <c r="G41" s="19">
        <f t="shared" si="0"/>
        <v>0</v>
      </c>
      <c r="H41" s="55"/>
      <c r="I41" s="155"/>
      <c r="J41" s="155"/>
      <c r="K41" s="155"/>
      <c r="L41" s="154"/>
      <c r="M41" s="154"/>
      <c r="N41" s="154"/>
      <c r="O41" s="53"/>
      <c r="P41" s="53"/>
      <c r="Q41" s="53"/>
      <c r="R41" s="54"/>
      <c r="S41" s="54"/>
      <c r="T41" s="54"/>
    </row>
    <row r="42" spans="1:20" ht="13.5" customHeight="1">
      <c r="A42" s="93" t="s">
        <v>91</v>
      </c>
      <c r="B42" s="11" t="s">
        <v>92</v>
      </c>
      <c r="C42" s="22">
        <f t="shared" si="5"/>
        <v>0</v>
      </c>
      <c r="D42" s="31">
        <f t="shared" si="2"/>
        <v>0</v>
      </c>
      <c r="E42" s="22">
        <f t="shared" si="3"/>
        <v>0</v>
      </c>
      <c r="F42" s="23">
        <f t="shared" si="4"/>
        <v>0</v>
      </c>
      <c r="G42" s="19">
        <f t="shared" si="0"/>
        <v>0</v>
      </c>
      <c r="H42" s="55"/>
      <c r="I42" s="155"/>
      <c r="J42" s="155"/>
      <c r="K42" s="155"/>
      <c r="L42" s="154"/>
      <c r="M42" s="154"/>
      <c r="N42" s="154"/>
      <c r="O42" s="53"/>
      <c r="P42" s="53"/>
      <c r="Q42" s="53"/>
      <c r="R42" s="54"/>
      <c r="S42" s="54"/>
      <c r="T42" s="54"/>
    </row>
    <row r="43" spans="1:20" ht="13.5" customHeight="1">
      <c r="A43" s="93" t="s">
        <v>138</v>
      </c>
      <c r="B43" s="11" t="s">
        <v>137</v>
      </c>
      <c r="C43" s="22">
        <f t="shared" si="5"/>
        <v>0</v>
      </c>
      <c r="D43" s="31">
        <f t="shared" si="2"/>
        <v>0</v>
      </c>
      <c r="E43" s="22">
        <f t="shared" si="3"/>
        <v>0</v>
      </c>
      <c r="F43" s="23">
        <f t="shared" si="4"/>
        <v>0</v>
      </c>
      <c r="G43" s="19">
        <f t="shared" si="0"/>
        <v>0</v>
      </c>
      <c r="H43" s="55"/>
      <c r="I43" s="155"/>
      <c r="J43" s="155"/>
      <c r="K43" s="155"/>
      <c r="L43" s="154"/>
      <c r="M43" s="154"/>
      <c r="N43" s="154"/>
      <c r="O43" s="53"/>
      <c r="P43" s="53"/>
      <c r="Q43" s="53"/>
      <c r="R43" s="54"/>
      <c r="S43" s="54"/>
      <c r="T43" s="54"/>
    </row>
    <row r="44" spans="1:20" ht="21.75" customHeight="1">
      <c r="A44" s="96" t="s">
        <v>142</v>
      </c>
      <c r="B44" s="97" t="s">
        <v>130</v>
      </c>
      <c r="C44" s="22">
        <f t="shared" si="5"/>
        <v>0</v>
      </c>
      <c r="D44" s="31">
        <f t="shared" si="2"/>
        <v>0</v>
      </c>
      <c r="E44" s="22">
        <f t="shared" si="3"/>
        <v>0</v>
      </c>
      <c r="F44" s="23">
        <f t="shared" si="4"/>
        <v>0</v>
      </c>
      <c r="G44" s="19">
        <f t="shared" si="0"/>
        <v>0</v>
      </c>
      <c r="H44" s="55"/>
      <c r="I44" s="155"/>
      <c r="J44" s="155"/>
      <c r="K44" s="155"/>
      <c r="L44" s="154"/>
      <c r="M44" s="154"/>
      <c r="N44" s="154"/>
      <c r="O44" s="53"/>
      <c r="P44" s="53"/>
      <c r="Q44" s="53"/>
      <c r="R44" s="54"/>
      <c r="S44" s="54"/>
      <c r="T44" s="54"/>
    </row>
    <row r="45" spans="1:20" ht="13.5" customHeight="1">
      <c r="A45" s="93" t="s">
        <v>139</v>
      </c>
      <c r="B45" s="11" t="s">
        <v>129</v>
      </c>
      <c r="C45" s="22">
        <f t="shared" si="5"/>
        <v>0</v>
      </c>
      <c r="D45" s="31">
        <f t="shared" si="2"/>
        <v>0</v>
      </c>
      <c r="E45" s="22">
        <f t="shared" si="3"/>
        <v>0</v>
      </c>
      <c r="F45" s="23">
        <f t="shared" si="4"/>
        <v>0</v>
      </c>
      <c r="G45" s="19">
        <f t="shared" si="0"/>
        <v>0</v>
      </c>
      <c r="H45" s="55"/>
      <c r="I45" s="155"/>
      <c r="J45" s="155"/>
      <c r="K45" s="155"/>
      <c r="L45" s="154"/>
      <c r="M45" s="154"/>
      <c r="N45" s="154"/>
      <c r="O45" s="53"/>
      <c r="P45" s="53"/>
      <c r="Q45" s="53"/>
      <c r="R45" s="54"/>
      <c r="S45" s="54"/>
      <c r="T45" s="54"/>
    </row>
    <row r="46" spans="1:20" ht="13.5" customHeight="1">
      <c r="A46" s="93" t="s">
        <v>143</v>
      </c>
      <c r="B46" s="11" t="s">
        <v>94</v>
      </c>
      <c r="C46" s="22">
        <f t="shared" si="5"/>
        <v>0</v>
      </c>
      <c r="D46" s="31">
        <f t="shared" si="2"/>
        <v>0</v>
      </c>
      <c r="E46" s="22">
        <f t="shared" si="3"/>
        <v>0.31</v>
      </c>
      <c r="F46" s="23">
        <f t="shared" si="4"/>
        <v>0</v>
      </c>
      <c r="G46" s="19">
        <f t="shared" si="0"/>
        <v>0.31</v>
      </c>
      <c r="H46" s="55"/>
      <c r="I46" s="155"/>
      <c r="J46" s="155"/>
      <c r="K46" s="155"/>
      <c r="L46" s="154"/>
      <c r="M46" s="154"/>
      <c r="N46" s="154"/>
      <c r="O46" s="53">
        <v>0.31</v>
      </c>
      <c r="P46" s="53"/>
      <c r="Q46" s="53"/>
      <c r="R46" s="54"/>
      <c r="S46" s="54"/>
      <c r="T46" s="54"/>
    </row>
    <row r="47" spans="1:20" ht="13.5" customHeight="1">
      <c r="A47" s="93" t="s">
        <v>144</v>
      </c>
      <c r="B47" s="11" t="s">
        <v>95</v>
      </c>
      <c r="C47" s="22">
        <f t="shared" si="5"/>
        <v>0</v>
      </c>
      <c r="D47" s="31">
        <f t="shared" si="2"/>
        <v>0</v>
      </c>
      <c r="E47" s="22">
        <f t="shared" si="3"/>
        <v>0</v>
      </c>
      <c r="F47" s="23">
        <f t="shared" si="4"/>
        <v>0</v>
      </c>
      <c r="G47" s="19">
        <f t="shared" si="0"/>
        <v>0</v>
      </c>
      <c r="H47" s="55"/>
      <c r="I47" s="155"/>
      <c r="J47" s="155"/>
      <c r="K47" s="155"/>
      <c r="L47" s="154"/>
      <c r="M47" s="154"/>
      <c r="N47" s="154"/>
      <c r="O47" s="53"/>
      <c r="P47" s="53"/>
      <c r="Q47" s="53"/>
      <c r="R47" s="54"/>
      <c r="S47" s="54"/>
      <c r="T47" s="54"/>
    </row>
    <row r="48" spans="1:20" ht="13.5" customHeight="1">
      <c r="A48" s="93" t="s">
        <v>145</v>
      </c>
      <c r="B48" s="122" t="s">
        <v>146</v>
      </c>
      <c r="C48" s="22">
        <f t="shared" si="5"/>
        <v>0</v>
      </c>
      <c r="D48" s="31">
        <f t="shared" si="2"/>
        <v>0</v>
      </c>
      <c r="E48" s="22">
        <f t="shared" si="3"/>
        <v>0</v>
      </c>
      <c r="F48" s="23">
        <f t="shared" si="4"/>
        <v>0</v>
      </c>
      <c r="G48" s="19">
        <f t="shared" si="0"/>
        <v>0</v>
      </c>
      <c r="H48" s="55"/>
      <c r="I48" s="155"/>
      <c r="J48" s="155"/>
      <c r="K48" s="155"/>
      <c r="L48" s="154"/>
      <c r="M48" s="154"/>
      <c r="N48" s="154"/>
      <c r="O48" s="53"/>
      <c r="P48" s="53"/>
      <c r="Q48" s="53"/>
      <c r="R48" s="54"/>
      <c r="S48" s="54"/>
      <c r="T48" s="54"/>
    </row>
    <row r="49" spans="1:20" ht="13.5" customHeight="1">
      <c r="A49" s="93" t="s">
        <v>147</v>
      </c>
      <c r="B49" s="11" t="s">
        <v>131</v>
      </c>
      <c r="C49" s="22">
        <f t="shared" si="5"/>
        <v>0</v>
      </c>
      <c r="D49" s="31">
        <f t="shared" si="2"/>
        <v>0</v>
      </c>
      <c r="E49" s="22">
        <f t="shared" si="3"/>
        <v>0</v>
      </c>
      <c r="F49" s="23">
        <f t="shared" si="4"/>
        <v>0</v>
      </c>
      <c r="G49" s="19">
        <f t="shared" si="0"/>
        <v>0</v>
      </c>
      <c r="H49" s="55"/>
      <c r="I49" s="155"/>
      <c r="J49" s="155"/>
      <c r="K49" s="155"/>
      <c r="L49" s="154"/>
      <c r="M49" s="154"/>
      <c r="N49" s="154"/>
      <c r="O49" s="53"/>
      <c r="P49" s="53"/>
      <c r="Q49" s="53"/>
      <c r="R49" s="54"/>
      <c r="S49" s="54"/>
      <c r="T49" s="54"/>
    </row>
    <row r="50" spans="1:20" ht="13.5" customHeight="1">
      <c r="A50" s="93" t="s">
        <v>148</v>
      </c>
      <c r="B50" s="11" t="s">
        <v>93</v>
      </c>
      <c r="C50" s="22">
        <f t="shared" si="5"/>
        <v>0</v>
      </c>
      <c r="D50" s="31">
        <f t="shared" si="2"/>
        <v>0</v>
      </c>
      <c r="E50" s="22">
        <f t="shared" si="3"/>
        <v>0</v>
      </c>
      <c r="F50" s="23">
        <f t="shared" si="4"/>
        <v>0</v>
      </c>
      <c r="G50" s="19">
        <f t="shared" si="0"/>
        <v>0</v>
      </c>
      <c r="H50" s="55"/>
      <c r="I50" s="155"/>
      <c r="J50" s="155"/>
      <c r="K50" s="155"/>
      <c r="L50" s="154"/>
      <c r="M50" s="154"/>
      <c r="N50" s="154"/>
      <c r="O50" s="53"/>
      <c r="P50" s="53"/>
      <c r="Q50" s="53"/>
      <c r="R50" s="54"/>
      <c r="S50" s="54"/>
      <c r="T50" s="54"/>
    </row>
    <row r="51" spans="1:20" ht="13.5" customHeight="1">
      <c r="A51" s="93" t="s">
        <v>153</v>
      </c>
      <c r="B51" s="11" t="s">
        <v>154</v>
      </c>
      <c r="C51" s="22">
        <f t="shared" si="5"/>
        <v>0</v>
      </c>
      <c r="D51" s="31">
        <f t="shared" si="2"/>
        <v>0</v>
      </c>
      <c r="E51" s="22">
        <f t="shared" si="3"/>
        <v>0</v>
      </c>
      <c r="F51" s="23">
        <f t="shared" si="4"/>
        <v>0</v>
      </c>
      <c r="G51" s="19">
        <f t="shared" si="0"/>
        <v>0</v>
      </c>
      <c r="H51" s="55"/>
      <c r="I51" s="155"/>
      <c r="J51" s="155"/>
      <c r="K51" s="155"/>
      <c r="L51" s="154"/>
      <c r="M51" s="154"/>
      <c r="N51" s="154"/>
      <c r="O51" s="53"/>
      <c r="P51" s="53"/>
      <c r="Q51" s="53"/>
      <c r="R51" s="54"/>
      <c r="S51" s="54"/>
      <c r="T51" s="54"/>
    </row>
    <row r="52" spans="1:20" ht="13.5" customHeight="1">
      <c r="A52" s="93" t="s">
        <v>156</v>
      </c>
      <c r="B52" s="11" t="s">
        <v>157</v>
      </c>
      <c r="C52" s="22">
        <f t="shared" si="5"/>
        <v>0</v>
      </c>
      <c r="D52" s="31">
        <f t="shared" si="2"/>
        <v>0</v>
      </c>
      <c r="E52" s="22">
        <f t="shared" si="3"/>
        <v>0</v>
      </c>
      <c r="F52" s="23">
        <f t="shared" si="4"/>
        <v>0</v>
      </c>
      <c r="G52" s="19"/>
      <c r="H52" s="55"/>
      <c r="I52" s="155"/>
      <c r="J52" s="155"/>
      <c r="K52" s="155"/>
      <c r="L52" s="154"/>
      <c r="M52" s="154"/>
      <c r="N52" s="154"/>
      <c r="O52" s="53"/>
      <c r="P52" s="53"/>
      <c r="Q52" s="53"/>
      <c r="R52" s="54"/>
      <c r="S52" s="54"/>
      <c r="T52" s="54"/>
    </row>
    <row r="53" spans="1:20" ht="13.5" customHeight="1">
      <c r="A53" s="93" t="s">
        <v>158</v>
      </c>
      <c r="B53" s="11" t="s">
        <v>159</v>
      </c>
      <c r="C53" s="22">
        <f t="shared" si="5"/>
        <v>0</v>
      </c>
      <c r="D53" s="31">
        <f t="shared" si="2"/>
        <v>0</v>
      </c>
      <c r="E53" s="22">
        <f t="shared" si="3"/>
        <v>0</v>
      </c>
      <c r="F53" s="23">
        <f t="shared" si="4"/>
        <v>0</v>
      </c>
      <c r="G53" s="19"/>
      <c r="H53" s="55"/>
      <c r="I53" s="155"/>
      <c r="J53" s="155"/>
      <c r="K53" s="155"/>
      <c r="L53" s="154"/>
      <c r="M53" s="154"/>
      <c r="N53" s="154"/>
      <c r="O53" s="53"/>
      <c r="P53" s="53"/>
      <c r="Q53" s="53"/>
      <c r="R53" s="54"/>
      <c r="S53" s="54"/>
      <c r="T53" s="54"/>
    </row>
    <row r="54" spans="1:20" ht="16.5" customHeight="1">
      <c r="A54" s="2" t="s">
        <v>59</v>
      </c>
      <c r="B54" s="13" t="s">
        <v>60</v>
      </c>
      <c r="C54" s="22"/>
      <c r="D54" s="22"/>
      <c r="E54" s="22"/>
      <c r="F54" s="23"/>
      <c r="G54" s="19">
        <f t="shared" si="0"/>
        <v>0</v>
      </c>
      <c r="H54" s="5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1" ht="16.5" customHeight="1">
      <c r="A55" s="15" t="s">
        <v>61</v>
      </c>
      <c r="B55" s="14"/>
      <c r="C55" s="129">
        <f>SUM(C6:C20,C22:C23,C25:C26,C32:C41,C48)</f>
        <v>29.659999999999997</v>
      </c>
      <c r="D55" s="129">
        <f>SUM(D6:D20,D22:D23,D25:D26,D32:D41,D48)</f>
        <v>20.17</v>
      </c>
      <c r="E55" s="129">
        <f>SUM(E6:E20,E22:E23,E25:E26,E32:E41,E48)</f>
        <v>34.52</v>
      </c>
      <c r="F55" s="129">
        <f>SUM(F6:F20,F22:F23,F25:F26,F32:F41,F48)</f>
        <v>24.970000000000002</v>
      </c>
      <c r="G55" s="129">
        <f>SUM(G6:G20,G22:G23,G25:G26,G32:G41,G48)</f>
        <v>109.31999999999996</v>
      </c>
      <c r="H55" s="129"/>
      <c r="I55" s="129">
        <f aca="true" t="shared" si="6" ref="I55:T55">SUM(I6:I20,I22:I23,I25:I26,I32:I41,I48)</f>
        <v>6.18</v>
      </c>
      <c r="J55" s="129">
        <f t="shared" si="6"/>
        <v>16.810000000000002</v>
      </c>
      <c r="K55" s="129">
        <f t="shared" si="6"/>
        <v>6.67</v>
      </c>
      <c r="L55" s="129">
        <f t="shared" si="6"/>
        <v>5.97</v>
      </c>
      <c r="M55" s="129">
        <f t="shared" si="6"/>
        <v>6.79</v>
      </c>
      <c r="N55" s="129">
        <f t="shared" si="6"/>
        <v>7.41</v>
      </c>
      <c r="O55" s="129">
        <f t="shared" si="6"/>
        <v>18.91</v>
      </c>
      <c r="P55" s="129">
        <f t="shared" si="6"/>
        <v>8.95</v>
      </c>
      <c r="Q55" s="129">
        <f t="shared" si="6"/>
        <v>6.659999999999999</v>
      </c>
      <c r="R55" s="129">
        <f t="shared" si="6"/>
        <v>12.8</v>
      </c>
      <c r="S55" s="129">
        <f t="shared" si="6"/>
        <v>7.4399999999999995</v>
      </c>
      <c r="T55" s="129">
        <f t="shared" si="6"/>
        <v>4.73</v>
      </c>
      <c r="U55" s="74">
        <f>SUM(C55:T55)</f>
        <v>327.96000000000004</v>
      </c>
    </row>
    <row r="56" spans="1:20" ht="12.75" customHeight="1">
      <c r="A56" s="93" t="s">
        <v>140</v>
      </c>
      <c r="B56" s="91" t="s">
        <v>62</v>
      </c>
      <c r="C56" s="109">
        <f>SUM(I56:K56)</f>
        <v>163.2</v>
      </c>
      <c r="D56" s="109">
        <f>SUM(L56:N56)</f>
        <v>183.95999999999998</v>
      </c>
      <c r="E56" s="109">
        <f>SUM(O56:Q56)</f>
        <v>202.95999999999998</v>
      </c>
      <c r="F56" s="109">
        <f>SUM(R56:T56)</f>
        <v>182</v>
      </c>
      <c r="G56" s="110">
        <f>SUM(C56:F56)</f>
        <v>732.1199999999999</v>
      </c>
      <c r="H56" s="55"/>
      <c r="I56" s="100">
        <v>57.32</v>
      </c>
      <c r="J56" s="100">
        <v>44.62</v>
      </c>
      <c r="K56" s="100">
        <v>61.26</v>
      </c>
      <c r="L56" s="100">
        <v>64.58</v>
      </c>
      <c r="M56" s="100">
        <v>61.74</v>
      </c>
      <c r="N56" s="100">
        <v>57.64</v>
      </c>
      <c r="O56" s="100">
        <v>63.54</v>
      </c>
      <c r="P56" s="100">
        <v>72.62</v>
      </c>
      <c r="Q56" s="100">
        <v>66.8</v>
      </c>
      <c r="R56" s="100">
        <v>63.04</v>
      </c>
      <c r="S56" s="100">
        <v>60.88</v>
      </c>
      <c r="T56" s="100">
        <v>58.08</v>
      </c>
    </row>
    <row r="57" spans="1:20" ht="12" customHeight="1">
      <c r="A57" s="93" t="s">
        <v>127</v>
      </c>
      <c r="B57" s="66" t="s">
        <v>128</v>
      </c>
      <c r="C57" s="109">
        <f>SUM(I57:K57)</f>
        <v>0</v>
      </c>
      <c r="D57" s="109">
        <f>SUM(L57:N57)</f>
        <v>0</v>
      </c>
      <c r="E57" s="109">
        <f>SUM(O57:Q57)</f>
        <v>0</v>
      </c>
      <c r="F57" s="109">
        <f>SUM(R57:T57)</f>
        <v>0</v>
      </c>
      <c r="G57" s="110">
        <f>SUM(C57:F57)</f>
        <v>0</v>
      </c>
      <c r="H57" s="55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1:21" ht="16.5" customHeight="1">
      <c r="A58" s="15" t="s">
        <v>75</v>
      </c>
      <c r="B58" s="16"/>
      <c r="C58" s="104">
        <f>SUM(C6:C51,C56)</f>
        <v>192.85999999999999</v>
      </c>
      <c r="D58" s="104">
        <f>SUM(D6:D51,D56)</f>
        <v>204.13</v>
      </c>
      <c r="E58" s="104">
        <f>SUM(E6:E51,E56)</f>
        <v>237.79</v>
      </c>
      <c r="F58" s="104">
        <f>SUM(F6:F51,F56)</f>
        <v>206.97</v>
      </c>
      <c r="G58" s="104">
        <f>SUM(C58:F58)</f>
        <v>841.75</v>
      </c>
      <c r="H58" s="55"/>
      <c r="I58" s="43">
        <f>SUM(I55:I57)</f>
        <v>63.5</v>
      </c>
      <c r="J58" s="43">
        <f aca="true" t="shared" si="7" ref="J58:T58">SUM(J55:J57)</f>
        <v>61.43</v>
      </c>
      <c r="K58" s="43">
        <f t="shared" si="7"/>
        <v>67.92999999999999</v>
      </c>
      <c r="L58" s="43">
        <f t="shared" si="7"/>
        <v>70.55</v>
      </c>
      <c r="M58" s="43">
        <f t="shared" si="7"/>
        <v>68.53</v>
      </c>
      <c r="N58" s="43">
        <f t="shared" si="7"/>
        <v>65.05</v>
      </c>
      <c r="O58" s="43">
        <f t="shared" si="7"/>
        <v>82.45</v>
      </c>
      <c r="P58" s="43">
        <f t="shared" si="7"/>
        <v>81.57000000000001</v>
      </c>
      <c r="Q58" s="43">
        <f t="shared" si="7"/>
        <v>73.46</v>
      </c>
      <c r="R58" s="43">
        <f t="shared" si="7"/>
        <v>75.84</v>
      </c>
      <c r="S58" s="43">
        <f t="shared" si="7"/>
        <v>68.32000000000001</v>
      </c>
      <c r="T58" s="43">
        <f t="shared" si="7"/>
        <v>62.81</v>
      </c>
      <c r="U58" s="131">
        <f>SUM(C58:T58)</f>
        <v>2524.9400000000005</v>
      </c>
    </row>
    <row r="59" spans="1:21" ht="16.5" customHeight="1">
      <c r="A59" s="2" t="s">
        <v>63</v>
      </c>
      <c r="B59" s="2"/>
      <c r="C59" s="7">
        <f>C55/C58</f>
        <v>0.15379031421756714</v>
      </c>
      <c r="D59" s="7">
        <f>D55/D58</f>
        <v>0.09880958212903543</v>
      </c>
      <c r="E59" s="7">
        <f>E55/E58</f>
        <v>0.14517010807855674</v>
      </c>
      <c r="F59" s="7">
        <f>F55/F58</f>
        <v>0.12064550417934967</v>
      </c>
      <c r="G59" s="7">
        <f>G55/G58</f>
        <v>0.12987228987228983</v>
      </c>
      <c r="H59" s="55"/>
      <c r="I59" s="63">
        <f aca="true" t="shared" si="8" ref="I59:T59">I55/I58</f>
        <v>0.09732283464566929</v>
      </c>
      <c r="J59" s="63">
        <f t="shared" si="8"/>
        <v>0.2736447989581638</v>
      </c>
      <c r="K59" s="63">
        <f t="shared" si="8"/>
        <v>0.09818931252760195</v>
      </c>
      <c r="L59" s="63">
        <f t="shared" si="8"/>
        <v>0.08462083628632176</v>
      </c>
      <c r="M59" s="63">
        <f t="shared" si="8"/>
        <v>0.09908069458631256</v>
      </c>
      <c r="N59" s="63">
        <f t="shared" si="8"/>
        <v>0.11391237509607995</v>
      </c>
      <c r="O59" s="63">
        <f t="shared" si="8"/>
        <v>0.22935112189205578</v>
      </c>
      <c r="P59" s="63">
        <f t="shared" si="8"/>
        <v>0.10972171141350985</v>
      </c>
      <c r="Q59" s="63">
        <f t="shared" si="8"/>
        <v>0.0906615845358018</v>
      </c>
      <c r="R59" s="63">
        <f t="shared" si="8"/>
        <v>0.16877637130801687</v>
      </c>
      <c r="S59" s="63">
        <f t="shared" si="8"/>
        <v>0.10889929742388757</v>
      </c>
      <c r="T59" s="63">
        <f t="shared" si="8"/>
        <v>0.07530647985989493</v>
      </c>
      <c r="U59" s="149">
        <f>U55/U58</f>
        <v>0.12988823496795962</v>
      </c>
    </row>
    <row r="60" ht="12.75">
      <c r="H60" s="62"/>
    </row>
    <row r="61" spans="1:8" ht="12.75">
      <c r="A61" s="145"/>
      <c r="B61" s="144"/>
      <c r="H61" s="62"/>
    </row>
    <row r="62" spans="9:20" ht="12.75">
      <c r="I62" s="74">
        <f>SUM(I6:I54,I56)</f>
        <v>63.5</v>
      </c>
      <c r="J62" s="74">
        <f aca="true" t="shared" si="9" ref="J62:T62">SUM(J6:J54,J56)</f>
        <v>61.43</v>
      </c>
      <c r="K62" s="74">
        <f t="shared" si="9"/>
        <v>67.92999999999999</v>
      </c>
      <c r="L62" s="74">
        <f t="shared" si="9"/>
        <v>70.55</v>
      </c>
      <c r="M62" s="74">
        <f t="shared" si="9"/>
        <v>68.53</v>
      </c>
      <c r="N62" s="74">
        <f t="shared" si="9"/>
        <v>65.05</v>
      </c>
      <c r="O62" s="74">
        <f t="shared" si="9"/>
        <v>82.75999999999999</v>
      </c>
      <c r="P62" s="74">
        <f t="shared" si="9"/>
        <v>81.57000000000001</v>
      </c>
      <c r="Q62" s="74">
        <f t="shared" si="9"/>
        <v>73.46</v>
      </c>
      <c r="R62" s="74">
        <f t="shared" si="9"/>
        <v>75.84</v>
      </c>
      <c r="S62" s="74">
        <f t="shared" si="9"/>
        <v>68.32000000000001</v>
      </c>
      <c r="T62" s="74">
        <f t="shared" si="9"/>
        <v>62.81</v>
      </c>
    </row>
  </sheetData>
  <sheetProtection/>
  <mergeCells count="9">
    <mergeCell ref="A34:A35"/>
    <mergeCell ref="A36:A37"/>
    <mergeCell ref="A6:A7"/>
    <mergeCell ref="A9:A10"/>
    <mergeCell ref="A17:A20"/>
    <mergeCell ref="A25:A26"/>
    <mergeCell ref="A27:A31"/>
    <mergeCell ref="A32:A33"/>
    <mergeCell ref="A15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ATO SR1</cp:lastModifiedBy>
  <cp:lastPrinted>2013-05-13T08:15:58Z</cp:lastPrinted>
  <dcterms:created xsi:type="dcterms:W3CDTF">2008-02-12T11:44:00Z</dcterms:created>
  <dcterms:modified xsi:type="dcterms:W3CDTF">2014-04-14T10:36:50Z</dcterms:modified>
  <cp:category/>
  <cp:version/>
  <cp:contentType/>
  <cp:contentStatus/>
</cp:coreProperties>
</file>